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525" activeTab="0"/>
  </bookViews>
  <sheets>
    <sheet name="531" sheetId="1" r:id="rId1"/>
    <sheet name="Chart A" sheetId="2" r:id="rId2"/>
  </sheets>
  <definedNames>
    <definedName name="_xlnm.Print_Area" localSheetId="0">'531'!$A$1:$O$54</definedName>
  </definedNames>
  <calcPr fullCalcOnLoad="1"/>
</workbook>
</file>

<file path=xl/comments1.xml><?xml version="1.0" encoding="utf-8"?>
<comments xmlns="http://schemas.openxmlformats.org/spreadsheetml/2006/main">
  <authors>
    <author>Joshua Vecchio</author>
  </authors>
  <commentList>
    <comment ref="N22" authorId="0">
      <text>
        <r>
          <rPr>
            <b/>
            <sz val="8"/>
            <rFont val="Tahoma"/>
            <family val="2"/>
          </rPr>
          <t xml:space="preserve">COMPLETE "CHART A":  
</t>
        </r>
        <r>
          <rPr>
            <sz val="8"/>
            <rFont val="Tahoma"/>
            <family val="2"/>
          </rPr>
          <t>If you had local income taxes withheld by your employer,YOU MUST click on the tab at the bottom of this screen entitled "Chart A" ane complete the Chart A for the correct withholding to appear here</t>
        </r>
        <r>
          <rPr>
            <sz val="8"/>
            <rFont val="Tahoma"/>
            <family val="0"/>
          </rPr>
          <t xml:space="preserve">
</t>
        </r>
      </text>
    </comment>
    <comment ref="O22" authorId="0">
      <text>
        <r>
          <rPr>
            <b/>
            <sz val="8"/>
            <rFont val="Tahoma"/>
            <family val="0"/>
          </rPr>
          <t xml:space="preserve">COMPLETE "CHART A":  
</t>
        </r>
        <r>
          <rPr>
            <sz val="8"/>
            <rFont val="Tahoma"/>
            <family val="2"/>
          </rPr>
          <t>If you had local income taxes withheld by your employer,YOU MUST click on the tab at the bottom of this screen entitled "Chart A" ane complete the Chart A for the correct withholding to appear here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<sst xmlns="http://schemas.openxmlformats.org/spreadsheetml/2006/main" count="154" uniqueCount="135">
  <si>
    <t xml:space="preserve">  LOCAL EARNED INCOME</t>
  </si>
  <si>
    <t>TO CONSTITUTE PROOF OF FILING, THE TAXPAYER'S COPY MUST BE VALIDATED BY THE BUREAU.  TO HAVE YOUR COPY VALIDATED BY MAIL, RETURN BOTH THE BUREAU'S AND TAXPAYER'S COPIES ALONG WITH A SELF ADDRESSED STAMPED ENVELOPE.</t>
  </si>
  <si>
    <t>Select your municipality</t>
  </si>
  <si>
    <t>Enter your municipality in Line 23</t>
  </si>
  <si>
    <t>CENTRAL DAUPHIN DIVISION</t>
  </si>
  <si>
    <t>PAYMENT</t>
  </si>
  <si>
    <t>REFUND</t>
  </si>
  <si>
    <t xml:space="preserve">  TAX RETURN (FORM 531)</t>
  </si>
  <si>
    <t>425 PRINCE ST STE 170</t>
  </si>
  <si>
    <t>PO BOX 6477</t>
  </si>
  <si>
    <t>PO BOX 6626</t>
  </si>
  <si>
    <t>CAPITAL TAX COLLECTION BUREAU</t>
  </si>
  <si>
    <t>HARRISBURG PA  17109-1734</t>
  </si>
  <si>
    <t>HARRISBURG PA  17112-0477</t>
  </si>
  <si>
    <t>HARRISBURG PA  17112-0626</t>
  </si>
  <si>
    <t>PHONE: (717) 545-2791</t>
  </si>
  <si>
    <t>HARRISBURG DIVISION</t>
  </si>
  <si>
    <t>2301 N 3RD ST</t>
  </si>
  <si>
    <t>PO BOX 60547</t>
  </si>
  <si>
    <t>PO BOX 60689</t>
  </si>
  <si>
    <t>www.captax.com</t>
  </si>
  <si>
    <t>HARRISBURG PA  17110-1893</t>
  </si>
  <si>
    <t>HARRISBURG PA  17106-0547</t>
  </si>
  <si>
    <t>HARRISBURG PA  17106-0689</t>
  </si>
  <si>
    <t>A HUSBAND AND WIFE MAY BOTH FILE ON THIS FORM. HOWEVER, TAX CALCULATIONS MUST BE REPORTED IN SEPARATE COLUMNS.  JOINT FILING (I.e., COMBINING INCOME, ETC.) IS NOT PERMITTED.</t>
  </si>
  <si>
    <t>SOC. SEC. NO.</t>
  </si>
  <si>
    <t>PHONE: (717) 234-3217</t>
  </si>
  <si>
    <t>CARLISLE DIVISION</t>
  </si>
  <si>
    <t>W-2 EARNINGS (From attached W-2's)</t>
  </si>
  <si>
    <t>19 S HANOVER ST STE 102</t>
  </si>
  <si>
    <t>PO BOX 400</t>
  </si>
  <si>
    <t>PO BOX 698</t>
  </si>
  <si>
    <t>EMPLOYEE BUSINESS EXPENSES (Attached Federal Form2106 &amp; State Schedule UE)</t>
  </si>
  <si>
    <t>CARLISLE PA  17013-3336</t>
  </si>
  <si>
    <t>CARLISLE PA  17013-0400</t>
  </si>
  <si>
    <t>CARLISLE PA  17013-0698</t>
  </si>
  <si>
    <t>TAXABLE W-2 EARNINGS LESS EBEs (Subtract Line 2 from Line 1)</t>
  </si>
  <si>
    <t>PHONE: (717) 243-3725</t>
  </si>
  <si>
    <t>OTHER TAXABLE EARNED INCOME (NO INTEREST OR DIVIDENDS) LIST TYPE:</t>
  </si>
  <si>
    <t>CD Div?</t>
  </si>
  <si>
    <t>Carl Div?</t>
  </si>
  <si>
    <t>TOTAL TAXABLE EARNED INCOME (Add Lines 3 and 4)</t>
  </si>
  <si>
    <t xml:space="preserve">NET PROFIT(S) FROM BUSINESS, PROFESSION OR FARM (Attach Federal and State Schedules C, F and/or K-1 (1065))                                  </t>
  </si>
  <si>
    <t>no pay/refund?</t>
  </si>
  <si>
    <t>pay?</t>
  </si>
  <si>
    <r>
      <t xml:space="preserve">NET LOSS(ES) </t>
    </r>
    <r>
      <rPr>
        <sz val="7"/>
        <rFont val="Arial"/>
        <family val="2"/>
      </rPr>
      <t>FROM BUSINESS, PROFESSION or FARM (Attach Federal and State Schedule C, F and/or K-1 (1065))</t>
    </r>
  </si>
  <si>
    <t>Subtract Line 7 from Line 6 (IF LESS THAN ZERO, ENTER ZERO) .</t>
  </si>
  <si>
    <t>&lt; CD Street?</t>
  </si>
  <si>
    <t>REQUIRED FOR INFORMATION PURPOSES ONLY:  Enter Net, Subchapter S Corporation pass-thru Net Profit(s)/Loss(es) as reported on your PA-40 return</t>
  </si>
  <si>
    <t>&lt; CD Zip?</t>
  </si>
  <si>
    <t>TOTAL TAXABLE EARNED INCOME AND NET PROFITS (Add Lines 5 and 8)</t>
  </si>
  <si>
    <t>&lt; HBG Street?</t>
  </si>
  <si>
    <t>&lt; HBG Zip?</t>
  </si>
  <si>
    <t>&lt; CARL Street?</t>
  </si>
  <si>
    <t>TOTAL LOCAL INCOME TAXES WITHHELD EXCEPT PHILADELPHIA INCOME TAX (From attached W-2's, Box 19)</t>
  </si>
  <si>
    <t>&lt; CARL Zip?</t>
  </si>
  <si>
    <t>QUARTERLY PAYMENTS AND/OR LAST YEAR'S OVERPAYMENT CREDITED TO THIS YEAR</t>
  </si>
  <si>
    <t>CREDITS FOR TAXES PAID TO PHILADELPHIA AND/OR STATES OTHER THAN PA (ATTACH SCH. G) AND/OR CREDITS FOR CERTIFIED RESIDENTS OF THE HARRISBURG KEYSTONE OPPORTUNITY ZONE (KOZ)</t>
  </si>
  <si>
    <t>SELECT YOUR RESIDENT MUNCIPALITY IN LINE 26 FOR THE PROPER FILING ADDRESS TO APPEAR HERE.</t>
  </si>
  <si>
    <t>INTEREST &amp; PENALTY (See Instructions)</t>
  </si>
  <si>
    <t>OVERPAYMENT TO BE REFUNDED</t>
  </si>
  <si>
    <t>HAVE IT DIRECTLY DEPOSITED!</t>
  </si>
  <si>
    <t xml:space="preserve">      DIRECT DEPOSIT INFORMATION                </t>
  </si>
  <si>
    <t>Taxpayer "A"</t>
  </si>
  <si>
    <t>DIRECT DEPOSIT INFORMATION</t>
  </si>
  <si>
    <t>Taxpayer "A", "B", or "BOTH"</t>
  </si>
  <si>
    <t>ROUTING NO.</t>
  </si>
  <si>
    <t>ACCOUNT NO.</t>
  </si>
  <si>
    <t>Taxpayer "B"</t>
  </si>
  <si>
    <t>Both Taxpayers</t>
  </si>
  <si>
    <t xml:space="preserve">   OVERPAYMENT TO BE CREDITED TO NEXT YEAR'S TAX</t>
  </si>
  <si>
    <t>Checking</t>
  </si>
  <si>
    <t xml:space="preserve">   OVERPAYMENT TO BE CREDITED TO SPOUSE'S BALANCE DUE FOR THIS FILING YEAR</t>
  </si>
  <si>
    <t>Savings</t>
  </si>
  <si>
    <t>TYPE OR PRINT INFORMATION BELOW.  IF PRE-PRINTED, CHECK FOR ACCURACY AND MAKE CORRECTIONS WHERE NECESSARY.  SPOUSE'S NAME, SIGNATURE, AND OTHER INFORMATION SHOULD BE PROVIDED ONLY IF HE OR SHE IS ALSO FILING ON THIS FORM.</t>
  </si>
  <si>
    <t>YOUR RESIDENT MUNICIPALITY (TWP, BORO, OR CITY)</t>
  </si>
  <si>
    <t>DAYTIME PHONE NUMBER</t>
  </si>
  <si>
    <t>YOUR SOCIAL SECURITY NUMBER</t>
  </si>
  <si>
    <t>A</t>
  </si>
  <si>
    <t>YOUR NAME (L, F, MI)</t>
  </si>
  <si>
    <t xml:space="preserve">SPOUSE'S SOCIAL SECURITY NUMBER                   </t>
  </si>
  <si>
    <t>B</t>
  </si>
  <si>
    <t>SPOUSE'S NAME (L, F, MI)</t>
  </si>
  <si>
    <t xml:space="preserve">HAVE YOU MOVED FROM THE BEGINNING OF THE TAX FILING YEAR TO PRESENT?         </t>
  </si>
  <si>
    <t>If YES, you must complete a single Schedule P and a separate final return (Form 531) for each CTCB municipality in which you resided during the tax year.</t>
  </si>
  <si>
    <t>HOME</t>
  </si>
  <si>
    <t>ADDRESS</t>
  </si>
  <si>
    <t>UNDER PENALTIES OF PERJURY, I DECLARE THAT I HAVE EXAMINED THIS RETURN AND ACCOMPANYING SCHEDULES AND STATEMENTS, AND TO THE BEST OF MY KNOWLEDGE AND BELIEF, THEY ARE TRUE, CORRECT AND COMPLETE.</t>
  </si>
  <si>
    <t>YOUR SIGNATURE</t>
  </si>
  <si>
    <t>DATE</t>
  </si>
  <si>
    <t>YOUR OCCUPATION</t>
  </si>
  <si>
    <t>X</t>
  </si>
  <si>
    <t>SPOUSE'S SIGNATURE (ONLY IF ALSO FILING ON THIS FORM)</t>
  </si>
  <si>
    <t xml:space="preserve">SPOUSE'S OCCUPATION (ONLY IF ALSO FILING ON  THIS FORM) </t>
  </si>
  <si>
    <t>PAID PREPARER'S NAME (PLEASE PRINT)</t>
  </si>
  <si>
    <t>FIRM'S NAME ( OR ENTER "S.E." IF SELF EMPLOYED)</t>
  </si>
  <si>
    <t>PAID PREPARER'S PHONE NUMBER</t>
  </si>
  <si>
    <t>BUREAU'S COPY</t>
  </si>
  <si>
    <t>TAX LIABILITY:  Multiply Line 10 by Line 11</t>
  </si>
  <si>
    <t>TOTAL WITHHOLDINGS &amp; PAYMENTS (Add Lines 13, 14 and 15)</t>
  </si>
  <si>
    <t>TAX BALANCE DUE (Subtract Line 16 from Line 12) PAYMENT NOT NECESSARY IF LESS THAN $1.00</t>
  </si>
  <si>
    <t>TOTAL BALANCE DUE (Add Lines 17 and 18) Make check payable to "CTCB"</t>
  </si>
  <si>
    <t>OVERPAYMENT (Subtract Line 12 from Line 16) IF LESS THAN ZERO, ENTER ZERO</t>
  </si>
  <si>
    <r>
      <t xml:space="preserve">TAX RATES - </t>
    </r>
    <r>
      <rPr>
        <sz val="6"/>
        <color indexed="10"/>
        <rFont val="Arial"/>
        <family val="2"/>
      </rPr>
      <t>The Tax Rates Appear Automatically Based on Your Correct Resident Municipality Selected in Line No. 24.</t>
    </r>
  </si>
  <si>
    <t>Checking or Savings Acct.</t>
  </si>
  <si>
    <t>RETURN BY APRIL 15, 2010 TO:</t>
  </si>
  <si>
    <t>.005 rate</t>
  </si>
  <si>
    <t>CENTRAL DAUPHIN</t>
  </si>
  <si>
    <t>PAXTANG BOROUGH  1222</t>
  </si>
  <si>
    <t>PENBROOK BOROUGH  1224</t>
  </si>
  <si>
    <t>WEST HANOVER TOWNSHIP  1250</t>
  </si>
  <si>
    <r>
      <t xml:space="preserve">CHART A - W-2 LOCAL TAX WITHHOLDING APPORTIONMENT FOR TAXPAYERS FILING </t>
    </r>
    <r>
      <rPr>
        <b/>
        <u val="single"/>
        <sz val="10"/>
        <rFont val="Arial"/>
        <family val="2"/>
      </rPr>
      <t>2009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EIT RETURNS FOR:</t>
    </r>
  </si>
  <si>
    <t>B.</t>
  </si>
  <si>
    <t>C.</t>
  </si>
  <si>
    <t>D.</t>
  </si>
  <si>
    <t>E.</t>
  </si>
  <si>
    <t>F.</t>
  </si>
  <si>
    <t>Employer Name</t>
  </si>
  <si>
    <t>TAXPAYER'S COPY</t>
  </si>
  <si>
    <t>Total Local Tax withheld (from Box 19 of W-2)</t>
  </si>
  <si>
    <t>TAXPAYER W-2s:</t>
  </si>
  <si>
    <t>A.</t>
  </si>
  <si>
    <t>Highest Wages (from W-2)</t>
  </si>
  <si>
    <t>Multiply Column B. by .5% (.005)</t>
  </si>
  <si>
    <t>TAXPAYER COLUMN TOTALS &gt;&gt;&gt;</t>
  </si>
  <si>
    <t>SPOUSE W-2s (if any):</t>
  </si>
  <si>
    <t>SPOUSE COLUMN TOTALS &gt;&gt;&gt;</t>
  </si>
  <si>
    <t xml:space="preserve">                           PAXTANG BOROUGH, PENBROOK BOROUGH, WEST HANOVER TOWNSHIP</t>
  </si>
  <si>
    <r>
      <t xml:space="preserve">Report on </t>
    </r>
    <r>
      <rPr>
        <b/>
        <sz val="10"/>
        <rFont val="Arial"/>
        <family val="2"/>
      </rPr>
      <t>Line 13 of CTCB</t>
    </r>
    <r>
      <rPr>
        <sz val="10"/>
        <rFont val="Arial"/>
        <family val="0"/>
      </rPr>
      <t xml:space="preserve"> Return</t>
    </r>
  </si>
  <si>
    <r>
      <t>Municipality Portion</t>
    </r>
    <r>
      <rPr>
        <sz val="10"/>
        <rFont val="Arial"/>
        <family val="2"/>
      </rPr>
      <t xml:space="preserve"> - Report on </t>
    </r>
    <r>
      <rPr>
        <b/>
        <sz val="10"/>
        <rFont val="Arial"/>
        <family val="2"/>
      </rPr>
      <t>CTCB</t>
    </r>
    <r>
      <rPr>
        <sz val="10"/>
        <rFont val="Arial"/>
        <family val="2"/>
      </rPr>
      <t xml:space="preserve"> Return (enter smaller of Column C. or D.)</t>
    </r>
  </si>
  <si>
    <r>
      <t>Municipality Portion</t>
    </r>
    <r>
      <rPr>
        <sz val="10"/>
        <rFont val="Arial"/>
        <family val="0"/>
      </rPr>
      <t xml:space="preserve"> - Report on </t>
    </r>
    <r>
      <rPr>
        <b/>
        <sz val="10"/>
        <rFont val="Arial"/>
        <family val="2"/>
      </rPr>
      <t>CTCB</t>
    </r>
    <r>
      <rPr>
        <sz val="10"/>
        <rFont val="Arial"/>
        <family val="0"/>
      </rPr>
      <t xml:space="preserve"> Return (enter smaller of Column C. or D.)</t>
    </r>
  </si>
  <si>
    <r>
      <t>S. D. Portion</t>
    </r>
    <r>
      <rPr>
        <sz val="10"/>
        <rFont val="Arial"/>
        <family val="0"/>
      </rPr>
      <t xml:space="preserve"> - Report on </t>
    </r>
    <r>
      <rPr>
        <b/>
        <sz val="10"/>
        <rFont val="Arial"/>
        <family val="2"/>
      </rPr>
      <t>Berkheimer</t>
    </r>
    <r>
      <rPr>
        <sz val="10"/>
        <rFont val="Arial"/>
        <family val="0"/>
      </rPr>
      <t xml:space="preserve"> Return (Column C. minus Column E.)</t>
    </r>
  </si>
  <si>
    <r>
      <t>S. D. Portion</t>
    </r>
    <r>
      <rPr>
        <sz val="10"/>
        <rFont val="Arial"/>
        <family val="2"/>
      </rPr>
      <t xml:space="preserve"> - Report on </t>
    </r>
    <r>
      <rPr>
        <b/>
        <sz val="10"/>
        <rFont val="Arial"/>
        <family val="2"/>
      </rPr>
      <t>Berkheimer</t>
    </r>
    <r>
      <rPr>
        <sz val="10"/>
        <rFont val="Arial"/>
        <family val="2"/>
      </rPr>
      <t xml:space="preserve"> Return (Column C. minus Column E.)</t>
    </r>
  </si>
  <si>
    <r>
      <t xml:space="preserve">Report on </t>
    </r>
    <r>
      <rPr>
        <b/>
        <sz val="10"/>
        <rFont val="Arial"/>
        <family val="2"/>
      </rPr>
      <t xml:space="preserve">Line 8 </t>
    </r>
    <r>
      <rPr>
        <sz val="10"/>
        <rFont val="Arial"/>
        <family val="2"/>
      </rPr>
      <t xml:space="preserve">of </t>
    </r>
    <r>
      <rPr>
        <b/>
        <sz val="10"/>
        <rFont val="Arial"/>
        <family val="2"/>
      </rPr>
      <t xml:space="preserve">Berkheimer </t>
    </r>
    <r>
      <rPr>
        <sz val="10"/>
        <rFont val="Arial"/>
        <family val="2"/>
      </rPr>
      <t>Return</t>
    </r>
  </si>
  <si>
    <r>
      <t xml:space="preserve">Report on </t>
    </r>
    <r>
      <rPr>
        <b/>
        <sz val="10"/>
        <rFont val="Arial"/>
        <family val="2"/>
      </rPr>
      <t>Line 8</t>
    </r>
    <r>
      <rPr>
        <sz val="10"/>
        <rFont val="Arial"/>
        <family val="0"/>
      </rPr>
      <t xml:space="preserve"> of </t>
    </r>
    <r>
      <rPr>
        <b/>
        <sz val="10"/>
        <rFont val="Arial"/>
        <family val="2"/>
      </rPr>
      <t>Berkheimer</t>
    </r>
    <r>
      <rPr>
        <sz val="10"/>
        <rFont val="Arial"/>
        <family val="0"/>
      </rPr>
      <t xml:space="preserve"> Return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</si>
</sst>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00\-00\-0000"/>
    <numFmt numFmtId="166" formatCode="[&lt;=9999999]###\-####;\(###\)\ ###\-####"/>
    <numFmt numFmtId="167" formatCode="000000000"/>
    <numFmt numFmtId="168" formatCode="&quot;$&quot;#,##0.00"/>
  </numFmts>
  <fonts count="30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sz val="7.5"/>
      <name val="Arial"/>
      <family val="2"/>
    </font>
    <font>
      <b/>
      <sz val="36"/>
      <color indexed="10"/>
      <name val="Arial"/>
      <family val="2"/>
    </font>
    <font>
      <b/>
      <sz val="36"/>
      <name val="Arial"/>
      <family val="2"/>
    </font>
    <font>
      <sz val="5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sz val="7.5"/>
      <color indexed="9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7"/>
      <name val="Arial"/>
      <family val="2"/>
    </font>
    <font>
      <sz val="6"/>
      <color indexed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7"/>
      <color indexed="9"/>
      <name val="Arial"/>
      <family val="2"/>
    </font>
    <font>
      <b/>
      <sz val="7.5"/>
      <name val="Arial"/>
      <family val="2"/>
    </font>
    <font>
      <sz val="12"/>
      <color indexed="10"/>
      <name val="Arial"/>
      <family val="2"/>
    </font>
    <font>
      <sz val="8.5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darkTrellis"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>
      <alignment/>
    </xf>
    <xf numFmtId="0" fontId="0" fillId="2" borderId="0" xfId="0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NumberFormat="1" applyFill="1" applyAlignment="1" applyProtection="1" quotePrefix="1">
      <alignment/>
      <protection/>
    </xf>
    <xf numFmtId="0" fontId="0" fillId="0" borderId="0" xfId="0" applyNumberFormat="1" applyAlignment="1" quotePrefix="1">
      <alignment/>
    </xf>
    <xf numFmtId="0" fontId="0" fillId="3" borderId="0" xfId="0" applyFill="1" applyAlignment="1" applyProtection="1">
      <alignment/>
      <protection/>
    </xf>
    <xf numFmtId="0" fontId="8" fillId="0" borderId="1" xfId="0" applyFont="1" applyBorder="1" applyAlignment="1">
      <alignment horizontal="left" vertical="center"/>
    </xf>
    <xf numFmtId="0" fontId="0" fillId="3" borderId="0" xfId="0" applyFill="1" applyAlignment="1">
      <alignment/>
    </xf>
    <xf numFmtId="0" fontId="8" fillId="0" borderId="2" xfId="0" applyFont="1" applyBorder="1" applyAlignment="1">
      <alignment horizontal="left" vertical="center"/>
    </xf>
    <xf numFmtId="0" fontId="0" fillId="4" borderId="0" xfId="0" applyFill="1" applyAlignment="1" applyProtection="1">
      <alignment/>
      <protection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0" fillId="0" borderId="3" xfId="0" applyNumberFormat="1" applyBorder="1" applyAlignment="1" applyProtection="1">
      <alignment vertical="center"/>
      <protection locked="0"/>
    </xf>
    <xf numFmtId="0" fontId="0" fillId="4" borderId="0" xfId="0" applyFill="1" applyAlignment="1">
      <alignment/>
    </xf>
    <xf numFmtId="0" fontId="5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 shrinkToFit="1"/>
      <protection/>
    </xf>
    <xf numFmtId="0" fontId="4" fillId="0" borderId="0" xfId="0" applyFont="1" applyAlignment="1" applyProtection="1">
      <alignment horizontal="center"/>
      <protection/>
    </xf>
    <xf numFmtId="4" fontId="0" fillId="0" borderId="3" xfId="0" applyNumberFormat="1" applyFont="1" applyBorder="1" applyAlignment="1">
      <alignment vertical="center"/>
    </xf>
    <xf numFmtId="0" fontId="4" fillId="2" borderId="0" xfId="0" applyFont="1" applyFill="1" applyAlignment="1">
      <alignment/>
    </xf>
    <xf numFmtId="0" fontId="0" fillId="0" borderId="0" xfId="0" applyFill="1" applyAlignment="1">
      <alignment/>
    </xf>
    <xf numFmtId="0" fontId="5" fillId="5" borderId="3" xfId="0" applyFont="1" applyFill="1" applyBorder="1" applyAlignment="1">
      <alignment horizontal="center" vertical="center"/>
    </xf>
    <xf numFmtId="4" fontId="0" fillId="0" borderId="5" xfId="0" applyNumberFormat="1" applyBorder="1" applyAlignment="1">
      <alignment vertical="center"/>
    </xf>
    <xf numFmtId="0" fontId="4" fillId="3" borderId="0" xfId="0" applyFont="1" applyFill="1" applyAlignment="1">
      <alignment/>
    </xf>
    <xf numFmtId="0" fontId="5" fillId="0" borderId="6" xfId="0" applyFont="1" applyBorder="1" applyAlignment="1" applyProtection="1">
      <alignment vertical="center"/>
      <protection/>
    </xf>
    <xf numFmtId="0" fontId="0" fillId="0" borderId="6" xfId="0" applyBorder="1" applyAlignment="1">
      <alignment vertical="center"/>
    </xf>
    <xf numFmtId="0" fontId="4" fillId="4" borderId="0" xfId="0" applyFont="1" applyFill="1" applyAlignment="1">
      <alignment/>
    </xf>
    <xf numFmtId="4" fontId="0" fillId="0" borderId="3" xfId="0" applyNumberFormat="1" applyFill="1" applyBorder="1" applyAlignment="1" applyProtection="1">
      <alignment vertical="center"/>
      <protection locked="0"/>
    </xf>
    <xf numFmtId="164" fontId="4" fillId="0" borderId="0" xfId="0" applyNumberFormat="1" applyFon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 horizontal="center"/>
    </xf>
    <xf numFmtId="4" fontId="0" fillId="0" borderId="3" xfId="0" applyNumberForma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quotePrefix="1">
      <alignment vertical="center"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" fillId="0" borderId="7" xfId="0" applyFont="1" applyBorder="1" applyAlignment="1">
      <alignment horizontal="center" vertical="center"/>
    </xf>
    <xf numFmtId="0" fontId="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8" xfId="0" applyFill="1" applyBorder="1" applyAlignment="1">
      <alignment/>
    </xf>
    <xf numFmtId="0" fontId="19" fillId="0" borderId="4" xfId="0" applyFont="1" applyBorder="1" applyAlignment="1">
      <alignment horizontal="center" vertical="center"/>
    </xf>
    <xf numFmtId="0" fontId="0" fillId="6" borderId="9" xfId="0" applyFill="1" applyBorder="1" applyAlignment="1">
      <alignment/>
    </xf>
    <xf numFmtId="0" fontId="0" fillId="6" borderId="7" xfId="0" applyFill="1" applyBorder="1" applyAlignment="1">
      <alignment/>
    </xf>
    <xf numFmtId="0" fontId="2" fillId="0" borderId="3" xfId="0" applyFont="1" applyBorder="1" applyAlignment="1">
      <alignment horizontal="center" vertical="center" shrinkToFit="1"/>
    </xf>
    <xf numFmtId="0" fontId="0" fillId="7" borderId="0" xfId="0" applyFill="1" applyAlignment="1">
      <alignment/>
    </xf>
    <xf numFmtId="0" fontId="3" fillId="0" borderId="0" xfId="0" applyFont="1" applyBorder="1" applyAlignment="1" quotePrefix="1">
      <alignment vertical="top"/>
    </xf>
    <xf numFmtId="0" fontId="0" fillId="0" borderId="8" xfId="0" applyBorder="1" applyAlignment="1">
      <alignment vertical="top"/>
    </xf>
    <xf numFmtId="165" fontId="1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13" fillId="0" borderId="4" xfId="0" applyNumberFormat="1" applyFont="1" applyBorder="1" applyAlignment="1">
      <alignment horizontal="center" vertical="center" shrinkToFit="1"/>
    </xf>
    <xf numFmtId="0" fontId="22" fillId="0" borderId="10" xfId="0" applyFont="1" applyFill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164" fontId="0" fillId="8" borderId="0" xfId="0" applyNumberFormat="1" applyFill="1" applyAlignment="1">
      <alignment/>
    </xf>
    <xf numFmtId="0" fontId="12" fillId="8" borderId="3" xfId="0" applyFont="1" applyFill="1" applyBorder="1" applyAlignment="1" applyProtection="1">
      <alignment horizontal="left" vertical="center"/>
      <protection/>
    </xf>
    <xf numFmtId="4" fontId="0" fillId="9" borderId="3" xfId="0" applyNumberFormat="1" applyFont="1" applyFill="1" applyBorder="1" applyAlignment="1">
      <alignment vertical="center"/>
    </xf>
    <xf numFmtId="4" fontId="0" fillId="9" borderId="4" xfId="0" applyNumberFormat="1" applyFill="1" applyBorder="1" applyAlignment="1">
      <alignment vertical="center"/>
    </xf>
    <xf numFmtId="4" fontId="0" fillId="9" borderId="3" xfId="0" applyNumberFormat="1" applyFont="1" applyFill="1" applyBorder="1" applyAlignment="1" applyProtection="1">
      <alignment vertical="center"/>
      <protection locked="0"/>
    </xf>
    <xf numFmtId="4" fontId="0" fillId="9" borderId="3" xfId="0" applyNumberFormat="1" applyFill="1" applyBorder="1" applyAlignment="1" applyProtection="1">
      <alignment vertical="center"/>
      <protection locked="0"/>
    </xf>
    <xf numFmtId="0" fontId="5" fillId="9" borderId="3" xfId="0" applyFont="1" applyFill="1" applyBorder="1" applyAlignment="1">
      <alignment horizontal="center" vertical="center"/>
    </xf>
    <xf numFmtId="10" fontId="4" fillId="9" borderId="4" xfId="0" applyNumberFormat="1" applyFont="1" applyFill="1" applyBorder="1" applyAlignment="1">
      <alignment horizontal="center" vertical="center"/>
    </xf>
    <xf numFmtId="4" fontId="0" fillId="9" borderId="5" xfId="0" applyNumberFormat="1" applyFill="1" applyBorder="1" applyAlignment="1">
      <alignment vertical="center"/>
    </xf>
    <xf numFmtId="4" fontId="0" fillId="9" borderId="4" xfId="0" applyNumberFormat="1" applyFill="1" applyBorder="1" applyAlignment="1" applyProtection="1">
      <alignment vertical="center"/>
      <protection locked="0"/>
    </xf>
    <xf numFmtId="0" fontId="21" fillId="9" borderId="10" xfId="0" applyFont="1" applyFill="1" applyBorder="1" applyAlignment="1" applyProtection="1">
      <alignment vertical="center"/>
      <protection/>
    </xf>
    <xf numFmtId="0" fontId="0" fillId="9" borderId="11" xfId="0" applyFill="1" applyBorder="1" applyAlignment="1">
      <alignment vertical="center" shrinkToFit="1"/>
    </xf>
    <xf numFmtId="0" fontId="0" fillId="9" borderId="12" xfId="0" applyFill="1" applyBorder="1" applyAlignment="1">
      <alignment vertical="center" shrinkToFit="1"/>
    </xf>
    <xf numFmtId="0" fontId="21" fillId="9" borderId="2" xfId="0" applyFont="1" applyFill="1" applyBorder="1" applyAlignment="1" applyProtection="1">
      <alignment vertical="center"/>
      <protection/>
    </xf>
    <xf numFmtId="0" fontId="21" fillId="9" borderId="9" xfId="0" applyFont="1" applyFill="1" applyBorder="1" applyAlignment="1">
      <alignment vertical="center"/>
    </xf>
    <xf numFmtId="0" fontId="0" fillId="9" borderId="6" xfId="0" applyFill="1" applyBorder="1" applyAlignment="1">
      <alignment/>
    </xf>
    <xf numFmtId="0" fontId="17" fillId="9" borderId="6" xfId="0" applyFont="1" applyFill="1" applyBorder="1" applyAlignment="1" applyProtection="1">
      <alignment/>
      <protection/>
    </xf>
    <xf numFmtId="0" fontId="0" fillId="9" borderId="0" xfId="0" applyFill="1" applyBorder="1" applyAlignment="1">
      <alignment/>
    </xf>
    <xf numFmtId="0" fontId="17" fillId="9" borderId="0" xfId="0" applyFont="1" applyFill="1" applyBorder="1" applyAlignment="1" applyProtection="1">
      <alignment/>
      <protection/>
    </xf>
    <xf numFmtId="0" fontId="0" fillId="9" borderId="9" xfId="0" applyFill="1" applyBorder="1" applyAlignment="1">
      <alignment/>
    </xf>
    <xf numFmtId="0" fontId="17" fillId="9" borderId="0" xfId="0" applyFont="1" applyFill="1" applyBorder="1" applyAlignment="1">
      <alignment/>
    </xf>
    <xf numFmtId="0" fontId="3" fillId="9" borderId="0" xfId="0" applyFont="1" applyFill="1" applyBorder="1" applyAlignment="1">
      <alignment/>
    </xf>
    <xf numFmtId="0" fontId="0" fillId="9" borderId="0" xfId="0" applyFill="1" applyBorder="1" applyAlignment="1">
      <alignment/>
    </xf>
    <xf numFmtId="0" fontId="17" fillId="9" borderId="0" xfId="0" applyFont="1" applyFill="1" applyBorder="1" applyAlignment="1">
      <alignment vertical="center"/>
    </xf>
    <xf numFmtId="0" fontId="3" fillId="9" borderId="0" xfId="0" applyFont="1" applyFill="1" applyBorder="1" applyAlignment="1">
      <alignment vertical="center"/>
    </xf>
    <xf numFmtId="0" fontId="0" fillId="8" borderId="0" xfId="0" applyNumberFormat="1" applyFill="1" applyAlignment="1" applyProtection="1">
      <alignment/>
      <protection/>
    </xf>
    <xf numFmtId="0" fontId="0" fillId="8" borderId="0" xfId="0" applyNumberFormat="1" applyFill="1" applyAlignment="1">
      <alignment/>
    </xf>
    <xf numFmtId="0" fontId="0" fillId="8" borderId="0" xfId="0" applyNumberFormat="1" applyFont="1" applyFill="1" applyAlignment="1" applyProtection="1">
      <alignment/>
      <protection/>
    </xf>
    <xf numFmtId="0" fontId="0" fillId="8" borderId="0" xfId="0" applyNumberFormat="1" applyFont="1" applyFill="1" applyAlignment="1">
      <alignment/>
    </xf>
    <xf numFmtId="164" fontId="0" fillId="8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" xfId="0" applyBorder="1" applyAlignment="1" applyProtection="1">
      <alignment shrinkToFit="1"/>
      <protection locked="0"/>
    </xf>
    <xf numFmtId="168" fontId="0" fillId="0" borderId="3" xfId="0" applyNumberFormat="1" applyBorder="1" applyAlignment="1" applyProtection="1">
      <alignment horizontal="center"/>
      <protection locked="0"/>
    </xf>
    <xf numFmtId="168" fontId="0" fillId="0" borderId="3" xfId="0" applyNumberFormat="1" applyBorder="1" applyAlignment="1">
      <alignment horizontal="center"/>
    </xf>
    <xf numFmtId="168" fontId="0" fillId="0" borderId="6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5" borderId="13" xfId="0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0" xfId="0" applyNumberFormat="1" applyFont="1" applyFill="1" applyAlignment="1" applyProtection="1">
      <alignment/>
      <protection/>
    </xf>
    <xf numFmtId="168" fontId="0" fillId="5" borderId="3" xfId="0" applyNumberFormat="1" applyFill="1" applyBorder="1" applyAlignment="1" applyProtection="1">
      <alignment horizontal="center"/>
      <protection/>
    </xf>
    <xf numFmtId="168" fontId="0" fillId="0" borderId="3" xfId="0" applyNumberForma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68" fontId="2" fillId="5" borderId="3" xfId="0" applyNumberFormat="1" applyFont="1" applyFill="1" applyBorder="1" applyAlignment="1" applyProtection="1">
      <alignment horizontal="center"/>
      <protection/>
    </xf>
    <xf numFmtId="168" fontId="2" fillId="0" borderId="3" xfId="0" applyNumberFormat="1" applyFont="1" applyBorder="1" applyAlignment="1" applyProtection="1">
      <alignment horizontal="center"/>
      <protection/>
    </xf>
    <xf numFmtId="168" fontId="2" fillId="0" borderId="15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wrapText="1"/>
      <protection/>
    </xf>
    <xf numFmtId="0" fontId="0" fillId="5" borderId="13" xfId="0" applyFill="1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4" fontId="0" fillId="0" borderId="4" xfId="0" applyNumberFormat="1" applyBorder="1" applyAlignment="1" applyProtection="1">
      <alignment vertical="center"/>
      <protection/>
    </xf>
    <xf numFmtId="0" fontId="0" fillId="0" borderId="9" xfId="0" applyBorder="1" applyAlignment="1">
      <alignment horizontal="justify"/>
    </xf>
    <xf numFmtId="0" fontId="2" fillId="0" borderId="16" xfId="0" applyFont="1" applyBorder="1" applyAlignment="1" applyProtection="1">
      <alignment horizontal="left"/>
      <protection/>
    </xf>
    <xf numFmtId="0" fontId="0" fillId="0" borderId="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6" xfId="0" applyBorder="1" applyAlignment="1">
      <alignment/>
    </xf>
    <xf numFmtId="0" fontId="0" fillId="0" borderId="17" xfId="0" applyBorder="1" applyAlignment="1">
      <alignment/>
    </xf>
    <xf numFmtId="0" fontId="3" fillId="0" borderId="16" xfId="0" applyFont="1" applyBorder="1" applyAlignment="1">
      <alignment horizontal="justify" vertical="top" wrapText="1"/>
    </xf>
    <xf numFmtId="0" fontId="0" fillId="0" borderId="6" xfId="0" applyBorder="1" applyAlignment="1">
      <alignment horizontal="justify"/>
    </xf>
    <xf numFmtId="0" fontId="0" fillId="0" borderId="17" xfId="0" applyBorder="1" applyAlignment="1">
      <alignment horizontal="justify"/>
    </xf>
    <xf numFmtId="0" fontId="0" fillId="0" borderId="1" xfId="0" applyBorder="1" applyAlignment="1">
      <alignment horizontal="justify"/>
    </xf>
    <xf numFmtId="0" fontId="0" fillId="0" borderId="0" xfId="0" applyBorder="1" applyAlignment="1">
      <alignment horizontal="justify"/>
    </xf>
    <xf numFmtId="0" fontId="0" fillId="0" borderId="8" xfId="0" applyBorder="1" applyAlignment="1">
      <alignment horizontal="justify"/>
    </xf>
    <xf numFmtId="0" fontId="0" fillId="0" borderId="2" xfId="0" applyBorder="1" applyAlignment="1">
      <alignment horizontal="justify"/>
    </xf>
    <xf numFmtId="0" fontId="0" fillId="0" borderId="7" xfId="0" applyBorder="1" applyAlignment="1">
      <alignment horizontal="justify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24" fillId="0" borderId="1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6" fillId="0" borderId="1" xfId="0" applyFont="1" applyBorder="1" applyAlignment="1" quotePrefix="1">
      <alignment horizontal="center" vertical="center"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1" xfId="0" applyFont="1" applyBorder="1" applyAlignment="1">
      <alignment/>
    </xf>
    <xf numFmtId="49" fontId="9" fillId="0" borderId="2" xfId="20" applyNumberFormat="1" applyFont="1" applyBorder="1" applyAlignment="1">
      <alignment horizontal="center" vertical="center"/>
    </xf>
    <xf numFmtId="49" fontId="9" fillId="0" borderId="9" xfId="20" applyNumberFormat="1" applyFont="1" applyBorder="1" applyAlignment="1">
      <alignment horizontal="center" vertical="center"/>
    </xf>
    <xf numFmtId="49" fontId="9" fillId="0" borderId="7" xfId="20" applyNumberFormat="1" applyFont="1" applyBorder="1" applyAlignment="1">
      <alignment horizontal="center" vertical="center"/>
    </xf>
    <xf numFmtId="0" fontId="11" fillId="8" borderId="16" xfId="0" applyFont="1" applyFill="1" applyBorder="1" applyAlignment="1">
      <alignment horizontal="left" vertical="center" wrapText="1"/>
    </xf>
    <xf numFmtId="0" fontId="11" fillId="8" borderId="6" xfId="0" applyFont="1" applyFill="1" applyBorder="1" applyAlignment="1">
      <alignment horizontal="left" vertical="center" wrapText="1"/>
    </xf>
    <xf numFmtId="0" fontId="11" fillId="8" borderId="17" xfId="0" applyFont="1" applyFill="1" applyBorder="1" applyAlignment="1">
      <alignment horizontal="left" vertical="center" wrapText="1"/>
    </xf>
    <xf numFmtId="0" fontId="11" fillId="8" borderId="2" xfId="0" applyFont="1" applyFill="1" applyBorder="1" applyAlignment="1">
      <alignment horizontal="left" vertical="center" wrapText="1"/>
    </xf>
    <xf numFmtId="0" fontId="11" fillId="8" borderId="9" xfId="0" applyFont="1" applyFill="1" applyBorder="1" applyAlignment="1">
      <alignment horizontal="left" vertical="center" wrapText="1"/>
    </xf>
    <xf numFmtId="0" fontId="11" fillId="8" borderId="7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3" xfId="0" applyFont="1" applyBorder="1" applyAlignment="1">
      <alignment horizontal="left" vertical="center" wrapText="1"/>
    </xf>
    <xf numFmtId="0" fontId="5" fillId="9" borderId="10" xfId="0" applyFont="1" applyFill="1" applyBorder="1" applyAlignment="1">
      <alignment horizontal="left" vertical="center" wrapText="1"/>
    </xf>
    <xf numFmtId="0" fontId="5" fillId="9" borderId="11" xfId="0" applyFont="1" applyFill="1" applyBorder="1" applyAlignment="1">
      <alignment horizontal="left" vertical="center" wrapText="1"/>
    </xf>
    <xf numFmtId="0" fontId="0" fillId="9" borderId="11" xfId="0" applyFont="1" applyFill="1" applyBorder="1" applyAlignment="1">
      <alignment horizontal="left" vertical="center" wrapText="1"/>
    </xf>
    <xf numFmtId="0" fontId="0" fillId="9" borderId="12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25" fillId="8" borderId="16" xfId="0" applyFont="1" applyFill="1" applyBorder="1" applyAlignment="1" applyProtection="1">
      <alignment wrapText="1"/>
      <protection/>
    </xf>
    <xf numFmtId="0" fontId="25" fillId="8" borderId="17" xfId="0" applyFont="1" applyFill="1" applyBorder="1" applyAlignment="1" applyProtection="1">
      <alignment wrapText="1"/>
      <protection/>
    </xf>
    <xf numFmtId="0" fontId="25" fillId="8" borderId="1" xfId="0" applyFont="1" applyFill="1" applyBorder="1" applyAlignment="1" applyProtection="1">
      <alignment wrapText="1"/>
      <protection/>
    </xf>
    <xf numFmtId="0" fontId="25" fillId="8" borderId="8" xfId="0" applyFont="1" applyFill="1" applyBorder="1" applyAlignment="1" applyProtection="1">
      <alignment wrapText="1"/>
      <protection/>
    </xf>
    <xf numFmtId="0" fontId="25" fillId="8" borderId="2" xfId="0" applyFont="1" applyFill="1" applyBorder="1" applyAlignment="1" applyProtection="1">
      <alignment wrapText="1"/>
      <protection/>
    </xf>
    <xf numFmtId="0" fontId="25" fillId="8" borderId="7" xfId="0" applyFont="1" applyFill="1" applyBorder="1" applyAlignment="1" applyProtection="1">
      <alignment wrapText="1"/>
      <protection/>
    </xf>
    <xf numFmtId="0" fontId="17" fillId="0" borderId="10" xfId="0" applyFont="1" applyBorder="1" applyAlignment="1" applyProtection="1">
      <alignment horizontal="center"/>
      <protection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167" fontId="13" fillId="0" borderId="10" xfId="0" applyNumberFormat="1" applyFont="1" applyBorder="1" applyAlignment="1" applyProtection="1">
      <alignment horizontal="center"/>
      <protection locked="0"/>
    </xf>
    <xf numFmtId="167" fontId="13" fillId="0" borderId="11" xfId="0" applyNumberFormat="1" applyFont="1" applyBorder="1" applyAlignment="1" applyProtection="1">
      <alignment horizontal="center"/>
      <protection locked="0"/>
    </xf>
    <xf numFmtId="49" fontId="13" fillId="0" borderId="10" xfId="0" applyNumberFormat="1" applyFont="1" applyBorder="1" applyAlignment="1" applyProtection="1">
      <alignment horizontal="center"/>
      <protection locked="0"/>
    </xf>
    <xf numFmtId="49" fontId="13" fillId="0" borderId="11" xfId="0" applyNumberFormat="1" applyFont="1" applyBorder="1" applyAlignment="1" applyProtection="1">
      <alignment/>
      <protection locked="0"/>
    </xf>
    <xf numFmtId="49" fontId="13" fillId="0" borderId="12" xfId="0" applyNumberFormat="1" applyFont="1" applyBorder="1" applyAlignment="1" applyProtection="1">
      <alignment/>
      <protection locked="0"/>
    </xf>
    <xf numFmtId="49" fontId="13" fillId="0" borderId="11" xfId="0" applyNumberFormat="1" applyFont="1" applyBorder="1" applyAlignment="1" applyProtection="1">
      <alignment horizontal="center"/>
      <protection locked="0"/>
    </xf>
    <xf numFmtId="0" fontId="18" fillId="8" borderId="16" xfId="0" applyFont="1" applyFill="1" applyBorder="1" applyAlignment="1">
      <alignment wrapText="1"/>
    </xf>
    <xf numFmtId="0" fontId="16" fillId="8" borderId="6" xfId="0" applyFont="1" applyFill="1" applyBorder="1" applyAlignment="1">
      <alignment wrapText="1"/>
    </xf>
    <xf numFmtId="0" fontId="16" fillId="8" borderId="17" xfId="0" applyFont="1" applyFill="1" applyBorder="1" applyAlignment="1">
      <alignment wrapText="1"/>
    </xf>
    <xf numFmtId="0" fontId="16" fillId="8" borderId="2" xfId="0" applyFont="1" applyFill="1" applyBorder="1" applyAlignment="1">
      <alignment wrapText="1"/>
    </xf>
    <xf numFmtId="0" fontId="16" fillId="8" borderId="9" xfId="0" applyFont="1" applyFill="1" applyBorder="1" applyAlignment="1">
      <alignment wrapText="1"/>
    </xf>
    <xf numFmtId="0" fontId="16" fillId="8" borderId="7" xfId="0" applyFont="1" applyFill="1" applyBorder="1" applyAlignment="1">
      <alignment wrapText="1"/>
    </xf>
    <xf numFmtId="0" fontId="14" fillId="9" borderId="10" xfId="0" applyFont="1" applyFill="1" applyBorder="1" applyAlignment="1">
      <alignment shrinkToFit="1"/>
    </xf>
    <xf numFmtId="0" fontId="0" fillId="9" borderId="11" xfId="0" applyFill="1" applyBorder="1" applyAlignment="1">
      <alignment shrinkToFit="1"/>
    </xf>
    <xf numFmtId="0" fontId="0" fillId="9" borderId="12" xfId="0" applyFill="1" applyBorder="1" applyAlignment="1">
      <alignment shrinkToFit="1"/>
    </xf>
    <xf numFmtId="0" fontId="17" fillId="9" borderId="10" xfId="0" applyFont="1" applyFill="1" applyBorder="1" applyAlignment="1">
      <alignment horizontal="center" shrinkToFit="1"/>
    </xf>
    <xf numFmtId="0" fontId="17" fillId="9" borderId="12" xfId="0" applyFont="1" applyFill="1" applyBorder="1" applyAlignment="1">
      <alignment horizontal="center" shrinkToFit="1"/>
    </xf>
    <xf numFmtId="0" fontId="20" fillId="7" borderId="10" xfId="0" applyFont="1" applyFill="1" applyBorder="1" applyAlignment="1" applyProtection="1">
      <alignment shrinkToFit="1"/>
      <protection locked="0"/>
    </xf>
    <xf numFmtId="0" fontId="20" fillId="0" borderId="11" xfId="0" applyFont="1" applyBorder="1" applyAlignment="1" applyProtection="1">
      <alignment shrinkToFit="1"/>
      <protection locked="0"/>
    </xf>
    <xf numFmtId="0" fontId="20" fillId="0" borderId="12" xfId="0" applyFont="1" applyBorder="1" applyAlignment="1" applyProtection="1">
      <alignment shrinkToFit="1"/>
      <protection locked="0"/>
    </xf>
    <xf numFmtId="166" fontId="13" fillId="0" borderId="2" xfId="0" applyNumberFormat="1" applyFont="1" applyBorder="1" applyAlignment="1" applyProtection="1">
      <alignment horizontal="center"/>
      <protection locked="0"/>
    </xf>
    <xf numFmtId="166" fontId="13" fillId="0" borderId="7" xfId="0" applyNumberFormat="1" applyFont="1" applyBorder="1" applyAlignment="1" applyProtection="1">
      <alignment horizontal="center"/>
      <protection locked="0"/>
    </xf>
    <xf numFmtId="165" fontId="13" fillId="0" borderId="10" xfId="0" applyNumberFormat="1" applyFont="1" applyFill="1" applyBorder="1" applyAlignment="1" applyProtection="1">
      <alignment horizontal="center" vertical="center"/>
      <protection locked="0"/>
    </xf>
    <xf numFmtId="165" fontId="0" fillId="0" borderId="12" xfId="0" applyNumberFormat="1" applyBorder="1" applyAlignment="1" applyProtection="1">
      <alignment horizontal="center" vertical="center"/>
      <protection locked="0"/>
    </xf>
    <xf numFmtId="0" fontId="17" fillId="9" borderId="16" xfId="0" applyFont="1" applyFill="1" applyBorder="1" applyAlignment="1">
      <alignment vertical="center" shrinkToFit="1"/>
    </xf>
    <xf numFmtId="0" fontId="0" fillId="9" borderId="6" xfId="0" applyFill="1" applyBorder="1" applyAlignment="1">
      <alignment vertical="center" shrinkToFit="1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7" fillId="9" borderId="10" xfId="0" applyFont="1" applyFill="1" applyBorder="1" applyAlignment="1">
      <alignment vertical="center" shrinkToFit="1"/>
    </xf>
    <xf numFmtId="0" fontId="0" fillId="9" borderId="11" xfId="0" applyFill="1" applyBorder="1" applyAlignment="1">
      <alignment vertical="center" shrinkToFit="1"/>
    </xf>
    <xf numFmtId="0" fontId="17" fillId="9" borderId="16" xfId="0" applyFont="1" applyFill="1" applyBorder="1" applyAlignment="1" applyProtection="1">
      <alignment vertical="center" wrapText="1"/>
      <protection/>
    </xf>
    <xf numFmtId="0" fontId="0" fillId="9" borderId="6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9" borderId="0" xfId="0" applyFill="1" applyBorder="1" applyAlignment="1">
      <alignment wrapText="1"/>
    </xf>
    <xf numFmtId="0" fontId="0" fillId="9" borderId="2" xfId="0" applyFill="1" applyBorder="1" applyAlignment="1">
      <alignment wrapText="1"/>
    </xf>
    <xf numFmtId="0" fontId="0" fillId="9" borderId="9" xfId="0" applyFill="1" applyBorder="1" applyAlignment="1">
      <alignment wrapText="1"/>
    </xf>
    <xf numFmtId="0" fontId="17" fillId="9" borderId="6" xfId="0" applyFont="1" applyFill="1" applyBorder="1" applyAlignment="1" applyProtection="1">
      <alignment vertical="center" wrapText="1"/>
      <protection/>
    </xf>
    <xf numFmtId="0" fontId="0" fillId="9" borderId="17" xfId="0" applyFill="1" applyBorder="1" applyAlignment="1">
      <alignment wrapText="1"/>
    </xf>
    <xf numFmtId="0" fontId="0" fillId="9" borderId="8" xfId="0" applyFill="1" applyBorder="1" applyAlignment="1">
      <alignment wrapText="1"/>
    </xf>
    <xf numFmtId="0" fontId="0" fillId="9" borderId="7" xfId="0" applyFill="1" applyBorder="1" applyAlignment="1">
      <alignment wrapText="1"/>
    </xf>
    <xf numFmtId="0" fontId="0" fillId="0" borderId="16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3" fillId="0" borderId="16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2" fillId="0" borderId="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/>
    </xf>
    <xf numFmtId="14" fontId="0" fillId="0" borderId="2" xfId="0" applyNumberFormat="1" applyBorder="1" applyAlignment="1" applyProtection="1">
      <alignment horizontal="center" vertical="top"/>
      <protection locked="0"/>
    </xf>
    <xf numFmtId="14" fontId="0" fillId="0" borderId="7" xfId="0" applyNumberFormat="1" applyBorder="1" applyAlignment="1" applyProtection="1">
      <alignment horizontal="center" vertical="top"/>
      <protection locked="0"/>
    </xf>
    <xf numFmtId="0" fontId="0" fillId="0" borderId="2" xfId="0" applyFont="1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166" fontId="0" fillId="0" borderId="2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219075</xdr:colOff>
      <xdr:row>56</xdr:row>
      <xdr:rowOff>9525</xdr:rowOff>
    </xdr:from>
    <xdr:ext cx="200025" cy="171450"/>
    <xdr:sp>
      <xdr:nvSpPr>
        <xdr:cNvPr id="1" name="Text 11"/>
        <xdr:cNvSpPr txBox="1">
          <a:spLocks noChangeArrowheads="1"/>
        </xdr:cNvSpPr>
      </xdr:nvSpPr>
      <xdr:spPr>
        <a:xfrm>
          <a:off x="1352550" y="989647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13</xdr:col>
      <xdr:colOff>752475</xdr:colOff>
      <xdr:row>7</xdr:row>
      <xdr:rowOff>0</xdr:rowOff>
    </xdr:from>
    <xdr:to>
      <xdr:col>14</xdr:col>
      <xdr:colOff>0</xdr:colOff>
      <xdr:row>8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695950" y="1133475"/>
          <a:ext cx="2000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14</xdr:col>
      <xdr:colOff>762000</xdr:colOff>
      <xdr:row>7</xdr:row>
      <xdr:rowOff>0</xdr:rowOff>
    </xdr:from>
    <xdr:to>
      <xdr:col>15</xdr:col>
      <xdr:colOff>0</xdr:colOff>
      <xdr:row>8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57975" y="1133475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ptax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tabSelected="1" workbookViewId="0" topLeftCell="A1">
      <selection activeCell="AC24" sqref="AC24"/>
    </sheetView>
  </sheetViews>
  <sheetFormatPr defaultColWidth="9.140625" defaultRowHeight="12.75"/>
  <cols>
    <col min="1" max="1" width="2.7109375" style="0" customWidth="1"/>
    <col min="2" max="2" width="11.57421875" style="0" customWidth="1"/>
    <col min="3" max="3" width="2.7109375" style="0" customWidth="1"/>
    <col min="4" max="4" width="5.140625" style="0" customWidth="1"/>
    <col min="5" max="5" width="1.8515625" style="0" customWidth="1"/>
    <col min="6" max="6" width="6.8515625" style="0" customWidth="1"/>
    <col min="7" max="7" width="4.28125" style="0" customWidth="1"/>
    <col min="8" max="8" width="13.421875" style="0" customWidth="1"/>
    <col min="9" max="12" width="5.7109375" style="0" customWidth="1"/>
    <col min="13" max="13" width="2.7109375" style="0" customWidth="1"/>
    <col min="14" max="15" width="14.28125" style="0" customWidth="1"/>
    <col min="16" max="16" width="9.421875" style="0" hidden="1" customWidth="1"/>
    <col min="17" max="17" width="39.140625" style="28" hidden="1" customWidth="1"/>
    <col min="18" max="18" width="29.140625" style="0" hidden="1" customWidth="1"/>
    <col min="19" max="19" width="9.140625" style="3" hidden="1" customWidth="1"/>
    <col min="20" max="20" width="26.8515625" style="0" hidden="1" customWidth="1"/>
    <col min="21" max="21" width="27.57421875" style="0" hidden="1" customWidth="1"/>
    <col min="22" max="22" width="13.28125" style="0" hidden="1" customWidth="1"/>
    <col min="23" max="25" width="9.140625" style="0" hidden="1" customWidth="1"/>
  </cols>
  <sheetData>
    <row r="1" spans="1:22" ht="12.75" customHeight="1">
      <c r="A1" s="121" t="s">
        <v>105</v>
      </c>
      <c r="B1" s="122"/>
      <c r="C1" s="122"/>
      <c r="D1" s="122"/>
      <c r="E1" s="122"/>
      <c r="F1" s="122"/>
      <c r="G1" s="123"/>
      <c r="H1" s="124" t="s">
        <v>0</v>
      </c>
      <c r="I1" s="125"/>
      <c r="J1" s="126"/>
      <c r="K1" s="127" t="s">
        <v>1</v>
      </c>
      <c r="L1" s="128"/>
      <c r="M1" s="128"/>
      <c r="N1" s="128"/>
      <c r="O1" s="129"/>
      <c r="Q1" s="1" t="s">
        <v>2</v>
      </c>
      <c r="R1" s="2" t="s">
        <v>3</v>
      </c>
      <c r="T1" s="4" t="s">
        <v>4</v>
      </c>
      <c r="U1" s="5" t="s">
        <v>5</v>
      </c>
      <c r="V1" s="5" t="s">
        <v>6</v>
      </c>
    </row>
    <row r="2" spans="1:24" ht="12.75" customHeight="1">
      <c r="A2" s="135"/>
      <c r="B2" s="136"/>
      <c r="C2" s="136"/>
      <c r="D2" s="136"/>
      <c r="E2" s="136"/>
      <c r="F2" s="136"/>
      <c r="G2" s="137"/>
      <c r="H2" s="138" t="s">
        <v>7</v>
      </c>
      <c r="I2" s="136"/>
      <c r="J2" s="137"/>
      <c r="K2" s="130"/>
      <c r="L2" s="131"/>
      <c r="M2" s="131"/>
      <c r="N2" s="131"/>
      <c r="O2" s="132"/>
      <c r="Q2" s="87" t="s">
        <v>108</v>
      </c>
      <c r="R2" s="88" t="s">
        <v>107</v>
      </c>
      <c r="S2" s="62">
        <v>0.005</v>
      </c>
      <c r="T2" s="4" t="s">
        <v>8</v>
      </c>
      <c r="U2" s="4" t="s">
        <v>9</v>
      </c>
      <c r="V2" s="4" t="s">
        <v>10</v>
      </c>
      <c r="W2" s="7"/>
      <c r="X2" s="7"/>
    </row>
    <row r="3" spans="1:24" ht="12.75" customHeight="1">
      <c r="A3" s="139" t="s">
        <v>11</v>
      </c>
      <c r="B3" s="140"/>
      <c r="C3" s="140"/>
      <c r="D3" s="140"/>
      <c r="E3" s="140"/>
      <c r="F3" s="140"/>
      <c r="G3" s="141"/>
      <c r="H3" s="142"/>
      <c r="I3" s="143"/>
      <c r="J3" s="144"/>
      <c r="K3" s="130"/>
      <c r="L3" s="131"/>
      <c r="M3" s="131"/>
      <c r="N3" s="131"/>
      <c r="O3" s="132"/>
      <c r="Q3" s="87" t="s">
        <v>109</v>
      </c>
      <c r="R3" s="88" t="s">
        <v>107</v>
      </c>
      <c r="S3" s="62">
        <v>0.005</v>
      </c>
      <c r="T3" s="4" t="s">
        <v>12</v>
      </c>
      <c r="U3" s="4" t="s">
        <v>13</v>
      </c>
      <c r="V3" s="4" t="s">
        <v>14</v>
      </c>
      <c r="W3" s="7"/>
      <c r="X3" s="7"/>
    </row>
    <row r="4" spans="1:22" ht="12.75" customHeight="1">
      <c r="A4" s="8"/>
      <c r="B4" s="145" t="str">
        <f>IF(B40=Q1,"ERROR!!! YOU MUST SELECT YOUR",T16)</f>
        <v>ERROR!!! YOU MUST SELECT YOUR</v>
      </c>
      <c r="C4" s="136"/>
      <c r="D4" s="136"/>
      <c r="E4" s="136"/>
      <c r="F4" s="136"/>
      <c r="G4" s="137"/>
      <c r="H4" s="146">
        <v>2009</v>
      </c>
      <c r="I4" s="147"/>
      <c r="J4" s="148"/>
      <c r="K4" s="130"/>
      <c r="L4" s="131"/>
      <c r="M4" s="131"/>
      <c r="N4" s="131"/>
      <c r="O4" s="132"/>
      <c r="Q4" s="89" t="s">
        <v>110</v>
      </c>
      <c r="R4" s="90" t="s">
        <v>107</v>
      </c>
      <c r="S4" s="91">
        <v>0.005</v>
      </c>
      <c r="T4" s="4" t="s">
        <v>15</v>
      </c>
      <c r="U4" s="2"/>
      <c r="V4" s="2"/>
    </row>
    <row r="5" spans="1:22" ht="12.75" customHeight="1">
      <c r="A5" s="8"/>
      <c r="B5" s="145" t="str">
        <f>IF(B40=Q1,"CORRECT RESIDENT MUNCIPALITY",T17)</f>
        <v>CORRECT RESIDENT MUNCIPALITY</v>
      </c>
      <c r="C5" s="136"/>
      <c r="D5" s="136"/>
      <c r="E5" s="136"/>
      <c r="F5" s="136"/>
      <c r="G5" s="137"/>
      <c r="H5" s="149"/>
      <c r="I5" s="147"/>
      <c r="J5" s="148"/>
      <c r="K5" s="130"/>
      <c r="L5" s="131"/>
      <c r="M5" s="131"/>
      <c r="N5" s="131"/>
      <c r="O5" s="132"/>
      <c r="T5" s="11" t="s">
        <v>16</v>
      </c>
      <c r="U5" s="2"/>
      <c r="V5" s="2"/>
    </row>
    <row r="6" spans="1:24" ht="12.75" customHeight="1">
      <c r="A6" s="12"/>
      <c r="B6" s="145" t="str">
        <f>IF(B40=Q1,"IN LINE 24 FOR THE PROPER FILING",T18)</f>
        <v>IN LINE 24 FOR THE PROPER FILING</v>
      </c>
      <c r="C6" s="136"/>
      <c r="D6" s="136"/>
      <c r="E6" s="136"/>
      <c r="F6" s="136"/>
      <c r="G6" s="137"/>
      <c r="H6" s="149"/>
      <c r="I6" s="147"/>
      <c r="J6" s="148"/>
      <c r="K6" s="130"/>
      <c r="L6" s="131"/>
      <c r="M6" s="131"/>
      <c r="N6" s="131"/>
      <c r="O6" s="132"/>
      <c r="Q6" s="108" t="s">
        <v>97</v>
      </c>
      <c r="T6" s="11" t="s">
        <v>17</v>
      </c>
      <c r="U6" s="11" t="s">
        <v>18</v>
      </c>
      <c r="V6" s="11" t="s">
        <v>19</v>
      </c>
      <c r="W6" s="13"/>
      <c r="X6" s="13"/>
    </row>
    <row r="7" spans="1:24" ht="12.75" customHeight="1">
      <c r="A7" s="14"/>
      <c r="B7" s="145" t="str">
        <f>IF(B40=Q1,"ADDRESS TO APPEAR HERE",T23)</f>
        <v>ADDRESS TO APPEAR HERE</v>
      </c>
      <c r="C7" s="136"/>
      <c r="D7" s="136"/>
      <c r="E7" s="136"/>
      <c r="F7" s="136"/>
      <c r="G7" s="137"/>
      <c r="H7" s="150" t="s">
        <v>20</v>
      </c>
      <c r="I7" s="151"/>
      <c r="J7" s="152"/>
      <c r="K7" s="133"/>
      <c r="L7" s="120"/>
      <c r="M7" s="120"/>
      <c r="N7" s="120"/>
      <c r="O7" s="134"/>
      <c r="Q7" s="108" t="s">
        <v>118</v>
      </c>
      <c r="T7" s="11" t="s">
        <v>21</v>
      </c>
      <c r="U7" s="11" t="s">
        <v>22</v>
      </c>
      <c r="V7" s="11" t="s">
        <v>23</v>
      </c>
      <c r="W7" s="13"/>
      <c r="X7" s="13"/>
    </row>
    <row r="8" spans="1:22" ht="11.25" customHeight="1">
      <c r="A8" s="153" t="s">
        <v>24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5"/>
      <c r="N8" s="63" t="s">
        <v>25</v>
      </c>
      <c r="O8" s="63" t="s">
        <v>25</v>
      </c>
      <c r="T8" s="11" t="s">
        <v>26</v>
      </c>
      <c r="U8" s="2"/>
      <c r="V8" s="2"/>
    </row>
    <row r="9" spans="1:20" ht="18.75" customHeight="1">
      <c r="A9" s="156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8"/>
      <c r="N9" s="58">
        <f>H41</f>
        <v>0</v>
      </c>
      <c r="O9" s="58">
        <f>H42</f>
        <v>0</v>
      </c>
      <c r="T9" s="15" t="s">
        <v>27</v>
      </c>
    </row>
    <row r="10" spans="1:24" ht="15" customHeight="1">
      <c r="A10" s="16">
        <v>1</v>
      </c>
      <c r="B10" s="159" t="s">
        <v>28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7">
        <v>1</v>
      </c>
      <c r="N10" s="18">
        <v>0</v>
      </c>
      <c r="O10" s="18"/>
      <c r="T10" s="15" t="s">
        <v>29</v>
      </c>
      <c r="U10" s="15" t="s">
        <v>30</v>
      </c>
      <c r="V10" s="15" t="s">
        <v>31</v>
      </c>
      <c r="W10" s="19"/>
      <c r="X10" s="19"/>
    </row>
    <row r="11" spans="1:24" ht="15" customHeight="1">
      <c r="A11" s="16">
        <v>2</v>
      </c>
      <c r="B11" s="159" t="s">
        <v>32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">
        <v>2</v>
      </c>
      <c r="N11" s="18"/>
      <c r="O11" s="18"/>
      <c r="T11" s="15" t="s">
        <v>33</v>
      </c>
      <c r="U11" s="15" t="s">
        <v>34</v>
      </c>
      <c r="V11" s="15" t="s">
        <v>35</v>
      </c>
      <c r="W11" s="19"/>
      <c r="X11" s="19"/>
    </row>
    <row r="12" spans="1:20" ht="15" customHeight="1">
      <c r="A12" s="16">
        <v>3</v>
      </c>
      <c r="B12" s="159" t="s">
        <v>36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">
        <v>3</v>
      </c>
      <c r="N12" s="64">
        <f>IF(N10-N11&lt;0,0,N10-N11)</f>
        <v>0</v>
      </c>
      <c r="O12" s="64">
        <f>IF(O10-O11&lt;0,0,O10-O11)</f>
        <v>0</v>
      </c>
      <c r="T12" s="15" t="s">
        <v>37</v>
      </c>
    </row>
    <row r="13" spans="1:21" ht="15" customHeight="1">
      <c r="A13" s="16">
        <v>4</v>
      </c>
      <c r="B13" s="20" t="s">
        <v>38</v>
      </c>
      <c r="C13" s="21"/>
      <c r="D13" s="21"/>
      <c r="E13" s="21"/>
      <c r="F13" s="21"/>
      <c r="G13" s="21"/>
      <c r="H13" s="21"/>
      <c r="I13" s="21"/>
      <c r="J13" s="161"/>
      <c r="K13" s="162"/>
      <c r="L13" s="163"/>
      <c r="M13" s="16">
        <v>4</v>
      </c>
      <c r="N13" s="18"/>
      <c r="O13" s="18"/>
      <c r="T13" s="22" t="s">
        <v>39</v>
      </c>
      <c r="U13" s="23" t="s">
        <v>40</v>
      </c>
    </row>
    <row r="14" spans="1:23" ht="15" customHeight="1">
      <c r="A14" s="16">
        <v>5</v>
      </c>
      <c r="B14" s="159" t="s">
        <v>41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">
        <v>5</v>
      </c>
      <c r="N14" s="65">
        <f>N12+N13</f>
        <v>0</v>
      </c>
      <c r="O14" s="65">
        <f>O12+O13</f>
        <v>0</v>
      </c>
      <c r="T14" s="2" t="b">
        <v>1</v>
      </c>
      <c r="U14" s="2" t="e">
        <f>OR(B40=#REF!,B40=#REF!,,B40=#REF!,B40=#REF!,B40=#REF!,,B40=#REF!,B40=#REF!,,B40=#REF!,B40=#REF!,B40=#REF!,B40=#REF!,B40=#REF!,,B40=#REF!,B40=#REF!,B40=#REF!,B40=#REF!,B40=#REF!,B40=#REF!)</f>
        <v>#REF!</v>
      </c>
      <c r="W14" s="2"/>
    </row>
    <row r="15" spans="1:23" ht="19.5" customHeight="1">
      <c r="A15" s="16">
        <v>6</v>
      </c>
      <c r="B15" s="159" t="s">
        <v>42</v>
      </c>
      <c r="C15" s="159"/>
      <c r="D15" s="159"/>
      <c r="E15" s="159"/>
      <c r="F15" s="159"/>
      <c r="G15" s="159"/>
      <c r="H15" s="159"/>
      <c r="I15" s="164"/>
      <c r="J15" s="164"/>
      <c r="K15" s="164"/>
      <c r="L15" s="164"/>
      <c r="M15" s="16">
        <v>6</v>
      </c>
      <c r="N15" s="66"/>
      <c r="O15" s="67"/>
      <c r="V15" s="24" t="s">
        <v>43</v>
      </c>
      <c r="W15" s="25" t="s">
        <v>44</v>
      </c>
    </row>
    <row r="16" spans="1:23" ht="17.25" customHeight="1">
      <c r="A16" s="16">
        <v>7</v>
      </c>
      <c r="B16" s="159" t="s">
        <v>45</v>
      </c>
      <c r="C16" s="159"/>
      <c r="D16" s="159"/>
      <c r="E16" s="159"/>
      <c r="F16" s="159"/>
      <c r="G16" s="159"/>
      <c r="H16" s="159"/>
      <c r="I16" s="164"/>
      <c r="J16" s="164"/>
      <c r="K16" s="164"/>
      <c r="L16" s="164"/>
      <c r="M16" s="16">
        <v>7</v>
      </c>
      <c r="N16" s="66"/>
      <c r="O16" s="67"/>
      <c r="T16" s="2" t="str">
        <f>IF(T14=TRUE,T1,IF(U14=TRUE,T9,T5))</f>
        <v>CENTRAL DAUPHIN DIVISION</v>
      </c>
      <c r="U16" s="2"/>
      <c r="V16" s="2" t="e">
        <f>AND(N26+N29&lt;1,O26+O29&lt;1)</f>
        <v>#VALUE!</v>
      </c>
      <c r="W16" s="2" t="e">
        <f>OR(N28&gt;1,O28&gt;1)</f>
        <v>#VALUE!</v>
      </c>
    </row>
    <row r="17" spans="1:25" ht="15" customHeight="1">
      <c r="A17" s="16">
        <v>8</v>
      </c>
      <c r="B17" s="159" t="s">
        <v>46</v>
      </c>
      <c r="C17" s="159"/>
      <c r="D17" s="159"/>
      <c r="E17" s="159"/>
      <c r="F17" s="159"/>
      <c r="G17" s="159"/>
      <c r="H17" s="159"/>
      <c r="I17" s="164"/>
      <c r="J17" s="164"/>
      <c r="K17" s="164"/>
      <c r="L17" s="164"/>
      <c r="M17" s="16">
        <v>8</v>
      </c>
      <c r="N17" s="26">
        <f>IF(N15-N16&lt;0,0,N15-N16)</f>
        <v>0</v>
      </c>
      <c r="O17" s="26">
        <f>IF(O15-O16&lt;0,0,O15-O16)</f>
        <v>0</v>
      </c>
      <c r="T17" s="2" t="e">
        <f>IF(T14=TRUE,U17,IF(U14=TRUE,U21,U19))</f>
        <v>#VALUE!</v>
      </c>
      <c r="U17" s="4" t="e">
        <f>IF(V16=TRUE,T2,IF(W16=TRUE,U2,V2))</f>
        <v>#VALUE!</v>
      </c>
      <c r="V17" s="27" t="s">
        <v>47</v>
      </c>
      <c r="W17" s="4"/>
      <c r="Y17" s="28"/>
    </row>
    <row r="18" spans="1:25" ht="19.5" customHeight="1">
      <c r="A18" s="29">
        <v>9</v>
      </c>
      <c r="B18" s="165" t="s">
        <v>48</v>
      </c>
      <c r="C18" s="166"/>
      <c r="D18" s="166"/>
      <c r="E18" s="166"/>
      <c r="F18" s="166"/>
      <c r="G18" s="166"/>
      <c r="H18" s="166"/>
      <c r="I18" s="167"/>
      <c r="J18" s="167"/>
      <c r="K18" s="167"/>
      <c r="L18" s="168"/>
      <c r="M18" s="68">
        <v>9</v>
      </c>
      <c r="N18" s="66"/>
      <c r="O18" s="67"/>
      <c r="T18" s="2" t="e">
        <f>IF(T14=TRUE,U18,IF(U14=TRUE,U22,U20))</f>
        <v>#VALUE!</v>
      </c>
      <c r="U18" s="4" t="e">
        <f>IF(V16=TRUE,T3,IF(W16=TRUE,U3,V3))</f>
        <v>#VALUE!</v>
      </c>
      <c r="V18" s="27" t="s">
        <v>49</v>
      </c>
      <c r="W18" s="4"/>
      <c r="Y18" s="28"/>
    </row>
    <row r="19" spans="1:25" ht="15" customHeight="1" thickBot="1">
      <c r="A19" s="16">
        <v>10</v>
      </c>
      <c r="B19" s="159" t="s">
        <v>50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68">
        <v>10</v>
      </c>
      <c r="N19" s="30">
        <f>N14+N17</f>
        <v>0</v>
      </c>
      <c r="O19" s="30">
        <f>O14+O17</f>
        <v>0</v>
      </c>
      <c r="U19" s="13" t="e">
        <f>IF(V16=TRUE,T6,IF(W16=TRUE,U6,V6))</f>
        <v>#VALUE!</v>
      </c>
      <c r="V19" s="31" t="s">
        <v>51</v>
      </c>
      <c r="W19" s="11"/>
      <c r="Y19" s="28"/>
    </row>
    <row r="20" spans="1:25" ht="15" customHeight="1">
      <c r="A20" s="16">
        <v>11</v>
      </c>
      <c r="B20" s="32" t="s">
        <v>103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16">
        <v>11</v>
      </c>
      <c r="N20" s="69" t="str">
        <f>T28</f>
        <v>ERROR</v>
      </c>
      <c r="O20" s="69" t="str">
        <f>T28</f>
        <v>ERROR</v>
      </c>
      <c r="U20" s="13" t="e">
        <f>IF(V16=TRUE,T7,IF(W16=TRUE,U7,V7))</f>
        <v>#VALUE!</v>
      </c>
      <c r="V20" s="31" t="s">
        <v>52</v>
      </c>
      <c r="W20" s="11"/>
      <c r="Y20" s="28"/>
    </row>
    <row r="21" spans="1:25" ht="15" customHeight="1" thickBot="1">
      <c r="A21" s="16">
        <v>12</v>
      </c>
      <c r="B21" s="169" t="s">
        <v>98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6">
        <v>12</v>
      </c>
      <c r="N21" s="70" t="e">
        <f>N19*N20</f>
        <v>#VALUE!</v>
      </c>
      <c r="O21" s="70" t="e">
        <f>O19*O20</f>
        <v>#VALUE!</v>
      </c>
      <c r="U21" s="19" t="e">
        <f>IF(V16=TRUE,T10,IF(W16=TRUE,U10,V10))</f>
        <v>#VALUE!</v>
      </c>
      <c r="V21" s="34" t="s">
        <v>53</v>
      </c>
      <c r="W21" s="15"/>
      <c r="Y21" s="28"/>
    </row>
    <row r="22" spans="1:25" ht="19.5" customHeight="1">
      <c r="A22" s="16">
        <v>13</v>
      </c>
      <c r="B22" s="171" t="s">
        <v>54</v>
      </c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6">
        <v>13</v>
      </c>
      <c r="N22" s="119">
        <f>'Chart A'!E12</f>
        <v>0</v>
      </c>
      <c r="O22" s="119">
        <f>'Chart A'!E23</f>
        <v>0</v>
      </c>
      <c r="U22" s="19" t="e">
        <f>IF(V16=TRUE,T11,IF(W16=TRUE,U11,V11))</f>
        <v>#VALUE!</v>
      </c>
      <c r="V22" s="34" t="s">
        <v>55</v>
      </c>
      <c r="W22" s="15"/>
      <c r="Y22" s="28"/>
    </row>
    <row r="23" spans="1:23" ht="15" customHeight="1">
      <c r="A23" s="16">
        <v>14</v>
      </c>
      <c r="B23" s="159" t="s">
        <v>56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">
        <v>14</v>
      </c>
      <c r="N23" s="67"/>
      <c r="O23" s="67"/>
      <c r="T23" s="2" t="str">
        <f>IF(T14=TRUE,T4,IF(U14=TRUE,T12,T8))</f>
        <v>PHONE: (717) 545-2791</v>
      </c>
      <c r="U23" s="2"/>
      <c r="W23" s="2"/>
    </row>
    <row r="24" spans="1:23" ht="26.25" customHeight="1">
      <c r="A24" s="16">
        <v>15</v>
      </c>
      <c r="B24" s="173" t="s">
        <v>57</v>
      </c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6">
        <v>15</v>
      </c>
      <c r="N24" s="35">
        <v>0</v>
      </c>
      <c r="O24" s="35"/>
      <c r="Q24" s="9"/>
      <c r="R24" s="10"/>
      <c r="W24" s="2"/>
    </row>
    <row r="25" spans="1:23" ht="15" customHeight="1" thickBot="1">
      <c r="A25" s="16">
        <v>16</v>
      </c>
      <c r="B25" s="169" t="s">
        <v>99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6">
        <v>16</v>
      </c>
      <c r="N25" s="70">
        <f>SUM(N22:N24)</f>
        <v>0</v>
      </c>
      <c r="O25" s="70">
        <f>SUM(O22:O24)</f>
        <v>0</v>
      </c>
      <c r="Q25" s="9"/>
      <c r="R25" s="10"/>
      <c r="T25" s="2" t="s">
        <v>58</v>
      </c>
      <c r="U25" s="2"/>
      <c r="V25" s="2"/>
      <c r="W25" s="2"/>
    </row>
    <row r="26" spans="1:23" ht="15" customHeight="1">
      <c r="A26" s="16">
        <v>17</v>
      </c>
      <c r="B26" s="171" t="s">
        <v>100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6">
        <v>17</v>
      </c>
      <c r="N26" s="65" t="e">
        <f>IF(N21-N25&lt;0,0,N21-N25)</f>
        <v>#VALUE!</v>
      </c>
      <c r="O26" s="65" t="e">
        <f>IF(O21-O25&lt;0,0,O21-O25)</f>
        <v>#VALUE!</v>
      </c>
      <c r="Q26" s="9"/>
      <c r="R26" s="10"/>
      <c r="T26" s="2"/>
      <c r="U26" s="2"/>
      <c r="V26" s="2"/>
      <c r="W26" s="2"/>
    </row>
    <row r="27" spans="1:27" ht="15" customHeight="1">
      <c r="A27" s="16">
        <v>18</v>
      </c>
      <c r="B27" s="159" t="s">
        <v>59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">
        <v>18</v>
      </c>
      <c r="N27" s="67"/>
      <c r="O27" s="67"/>
      <c r="Q27" s="9"/>
      <c r="R27" s="10"/>
      <c r="T27" s="2"/>
      <c r="U27" s="25" t="s">
        <v>106</v>
      </c>
      <c r="V27" s="36"/>
      <c r="W27" s="25"/>
      <c r="X27" s="25"/>
      <c r="Y27" s="25"/>
      <c r="Z27" s="25"/>
      <c r="AA27" s="25"/>
    </row>
    <row r="28" spans="1:22" ht="15" customHeight="1" thickBot="1">
      <c r="A28" s="16">
        <v>19</v>
      </c>
      <c r="B28" s="169" t="s">
        <v>101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6">
        <v>19</v>
      </c>
      <c r="N28" s="70" t="e">
        <f>N26+N27</f>
        <v>#VALUE!</v>
      </c>
      <c r="O28" s="70" t="e">
        <f>O26+O27</f>
        <v>#VALUE!</v>
      </c>
      <c r="Q28" s="9"/>
      <c r="R28" s="10"/>
      <c r="T28" s="37" t="str">
        <f>IF(B40=Q1,"ERROR",IF(U28=TRUE,U29,IF(V28=TRUE,V29,IF(W28=TRUE,W29,IF(X28=TRUE,X29,IF(Y28=TRUE,Y29,IF(Z28=TRUE,Z29,T29)))))))</f>
        <v>ERROR</v>
      </c>
      <c r="U28" s="2" t="b">
        <f>OR(B40=Q2,B40=Q3,B40=Q4)</f>
        <v>0</v>
      </c>
      <c r="V28" s="37"/>
    </row>
    <row r="29" spans="1:28" ht="15" customHeight="1">
      <c r="A29" s="16">
        <v>20</v>
      </c>
      <c r="B29" s="171" t="s">
        <v>102</v>
      </c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6">
        <v>20</v>
      </c>
      <c r="N29" s="65" t="e">
        <f>IF(N25-N21&lt;0,0,N25-N21)</f>
        <v>#VALUE!</v>
      </c>
      <c r="O29" s="65" t="e">
        <f>IF(O25-O21&lt;0,0,O25-O21)</f>
        <v>#VALUE!</v>
      </c>
      <c r="Q29" s="9"/>
      <c r="R29" s="10"/>
      <c r="T29" s="37">
        <f>IF(AA28=TRUE,AA29,AB29)</f>
        <v>0</v>
      </c>
      <c r="U29" s="38">
        <v>0.005</v>
      </c>
      <c r="V29" s="38"/>
      <c r="W29" s="38"/>
      <c r="X29" s="38"/>
      <c r="Y29" s="38"/>
      <c r="Z29" s="38"/>
      <c r="AA29" s="38"/>
      <c r="AB29" s="38"/>
    </row>
    <row r="30" spans="1:22" ht="15" customHeight="1">
      <c r="A30" s="16">
        <v>21</v>
      </c>
      <c r="B30" s="159" t="s">
        <v>60</v>
      </c>
      <c r="C30" s="160"/>
      <c r="D30" s="160"/>
      <c r="E30" s="160"/>
      <c r="F30" s="160"/>
      <c r="G30" s="160"/>
      <c r="H30" s="160" t="s">
        <v>61</v>
      </c>
      <c r="I30" s="160"/>
      <c r="J30" s="160"/>
      <c r="K30" s="160"/>
      <c r="L30" s="160"/>
      <c r="M30" s="16">
        <v>21</v>
      </c>
      <c r="N30" s="39" t="e">
        <f>N29-N35-N36</f>
        <v>#VALUE!</v>
      </c>
      <c r="O30" s="39" t="e">
        <f>O29-O35-O36</f>
        <v>#VALUE!</v>
      </c>
      <c r="Q30" s="9"/>
      <c r="R30" s="10"/>
      <c r="T30" s="37"/>
      <c r="U30" s="2"/>
      <c r="V30" s="2"/>
    </row>
    <row r="31" spans="1:22" ht="13.5" customHeight="1" hidden="1">
      <c r="A31" s="40"/>
      <c r="B31" s="41" t="s">
        <v>62</v>
      </c>
      <c r="C31" s="41"/>
      <c r="D31" s="41"/>
      <c r="E31" s="41"/>
      <c r="F31" s="41"/>
      <c r="G31" s="42"/>
      <c r="H31" s="125"/>
      <c r="I31" s="125"/>
      <c r="J31" s="125"/>
      <c r="K31" s="125"/>
      <c r="L31" s="125"/>
      <c r="M31" s="125"/>
      <c r="N31" s="125"/>
      <c r="O31" s="126"/>
      <c r="Q31" s="9"/>
      <c r="R31" s="10"/>
      <c r="T31" s="43" t="s">
        <v>63</v>
      </c>
      <c r="U31" s="2"/>
      <c r="V31" s="2"/>
    </row>
    <row r="32" spans="1:22" ht="13.5" customHeight="1">
      <c r="A32" s="174" t="s">
        <v>64</v>
      </c>
      <c r="B32" s="175"/>
      <c r="C32" s="180" t="s">
        <v>65</v>
      </c>
      <c r="D32" s="181"/>
      <c r="E32" s="181"/>
      <c r="F32" s="181"/>
      <c r="G32" s="182"/>
      <c r="H32" s="180" t="s">
        <v>104</v>
      </c>
      <c r="I32" s="183"/>
      <c r="J32" s="180" t="s">
        <v>66</v>
      </c>
      <c r="K32" s="184"/>
      <c r="L32" s="184"/>
      <c r="M32" s="180" t="s">
        <v>67</v>
      </c>
      <c r="N32" s="185"/>
      <c r="O32" s="186"/>
      <c r="P32" s="6"/>
      <c r="Q32" s="9"/>
      <c r="R32" s="10"/>
      <c r="T32" s="2" t="s">
        <v>68</v>
      </c>
      <c r="U32" s="2"/>
      <c r="V32" s="2"/>
    </row>
    <row r="33" spans="1:22" ht="13.5" customHeight="1">
      <c r="A33" s="176"/>
      <c r="B33" s="177"/>
      <c r="C33" s="187"/>
      <c r="D33" s="188"/>
      <c r="E33" s="188"/>
      <c r="F33" s="188"/>
      <c r="G33" s="189"/>
      <c r="H33" s="187"/>
      <c r="I33" s="189"/>
      <c r="J33" s="190"/>
      <c r="K33" s="191"/>
      <c r="L33" s="191"/>
      <c r="M33" s="192"/>
      <c r="N33" s="193"/>
      <c r="O33" s="194"/>
      <c r="P33" s="6"/>
      <c r="Q33" s="9"/>
      <c r="R33" s="10"/>
      <c r="T33" s="44" t="s">
        <v>69</v>
      </c>
      <c r="U33" s="2"/>
      <c r="V33" s="2"/>
    </row>
    <row r="34" spans="1:22" ht="13.5" customHeight="1">
      <c r="A34" s="178"/>
      <c r="B34" s="179"/>
      <c r="C34" s="187"/>
      <c r="D34" s="188"/>
      <c r="E34" s="188"/>
      <c r="F34" s="188"/>
      <c r="G34" s="189"/>
      <c r="H34" s="187"/>
      <c r="I34" s="189"/>
      <c r="J34" s="192"/>
      <c r="K34" s="195"/>
      <c r="L34" s="195"/>
      <c r="M34" s="192"/>
      <c r="N34" s="193"/>
      <c r="O34" s="194"/>
      <c r="P34" s="6"/>
      <c r="Q34" s="9"/>
      <c r="R34" s="10"/>
      <c r="T34" s="2"/>
      <c r="U34" s="2"/>
      <c r="V34" s="2"/>
    </row>
    <row r="35" spans="1:22" ht="15" customHeight="1">
      <c r="A35" s="16">
        <v>22</v>
      </c>
      <c r="B35" s="159" t="s">
        <v>70</v>
      </c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7">
        <v>22</v>
      </c>
      <c r="N35" s="71"/>
      <c r="O35" s="71"/>
      <c r="R35" s="10"/>
      <c r="T35" s="2" t="s">
        <v>71</v>
      </c>
      <c r="U35" s="2"/>
      <c r="V35" s="2"/>
    </row>
    <row r="36" spans="1:20" ht="15" customHeight="1">
      <c r="A36" s="16">
        <v>23</v>
      </c>
      <c r="B36" s="159" t="s">
        <v>72</v>
      </c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45">
        <v>23</v>
      </c>
      <c r="N36" s="71"/>
      <c r="O36" s="71"/>
      <c r="T36" s="2" t="s">
        <v>73</v>
      </c>
    </row>
    <row r="37" spans="1:15" ht="9.75" customHeight="1">
      <c r="A37" s="196" t="s">
        <v>74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8"/>
    </row>
    <row r="38" spans="1:15" ht="10.5" customHeight="1">
      <c r="A38" s="199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1"/>
    </row>
    <row r="39" spans="1:15" ht="12" customHeight="1">
      <c r="A39" s="202" t="s">
        <v>75</v>
      </c>
      <c r="B39" s="203"/>
      <c r="C39" s="203"/>
      <c r="D39" s="203"/>
      <c r="E39" s="203"/>
      <c r="F39" s="203"/>
      <c r="G39" s="204"/>
      <c r="H39" s="205" t="s">
        <v>76</v>
      </c>
      <c r="I39" s="206"/>
      <c r="J39" s="46"/>
      <c r="K39" s="46"/>
      <c r="L39" s="47"/>
      <c r="M39" s="47"/>
      <c r="N39" s="47"/>
      <c r="O39" s="48"/>
    </row>
    <row r="40" spans="1:15" ht="15">
      <c r="A40" s="49">
        <v>24</v>
      </c>
      <c r="B40" s="207" t="s">
        <v>2</v>
      </c>
      <c r="C40" s="208"/>
      <c r="D40" s="208"/>
      <c r="E40" s="208"/>
      <c r="F40" s="208"/>
      <c r="G40" s="209"/>
      <c r="H40" s="210"/>
      <c r="I40" s="211"/>
      <c r="J40" s="50"/>
      <c r="K40" s="50"/>
      <c r="L40" s="50"/>
      <c r="M40" s="50"/>
      <c r="N40" s="50"/>
      <c r="O40" s="51"/>
    </row>
    <row r="41" spans="1:15" ht="15" customHeight="1">
      <c r="A41" s="49">
        <v>25</v>
      </c>
      <c r="B41" s="72" t="s">
        <v>77</v>
      </c>
      <c r="C41" s="73"/>
      <c r="D41" s="73"/>
      <c r="E41" s="73"/>
      <c r="F41" s="74"/>
      <c r="G41" s="52" t="s">
        <v>78</v>
      </c>
      <c r="H41" s="212"/>
      <c r="I41" s="213"/>
      <c r="J41" s="214" t="s">
        <v>79</v>
      </c>
      <c r="K41" s="215"/>
      <c r="L41" s="215"/>
      <c r="M41" s="216"/>
      <c r="N41" s="217"/>
      <c r="O41" s="218"/>
    </row>
    <row r="42" spans="1:15" ht="15" customHeight="1">
      <c r="A42" s="49">
        <v>26</v>
      </c>
      <c r="B42" s="75" t="s">
        <v>80</v>
      </c>
      <c r="C42" s="76"/>
      <c r="D42" s="76"/>
      <c r="E42" s="76"/>
      <c r="F42" s="76"/>
      <c r="G42" s="52" t="s">
        <v>81</v>
      </c>
      <c r="H42" s="212"/>
      <c r="I42" s="213"/>
      <c r="J42" s="219" t="s">
        <v>82</v>
      </c>
      <c r="K42" s="220"/>
      <c r="L42" s="220"/>
      <c r="M42" s="216"/>
      <c r="N42" s="217"/>
      <c r="O42" s="218"/>
    </row>
    <row r="43" spans="1:15" ht="14.25" customHeight="1">
      <c r="A43" s="221" t="s">
        <v>83</v>
      </c>
      <c r="B43" s="222"/>
      <c r="C43" s="222"/>
      <c r="D43" s="77"/>
      <c r="E43" s="78"/>
      <c r="F43" s="227" t="s">
        <v>84</v>
      </c>
      <c r="G43" s="222"/>
      <c r="H43" s="222"/>
      <c r="I43" s="228"/>
      <c r="J43" s="82" t="s">
        <v>85</v>
      </c>
      <c r="K43" s="83"/>
      <c r="L43" s="84"/>
      <c r="M43" s="231"/>
      <c r="N43" s="232"/>
      <c r="O43" s="233"/>
    </row>
    <row r="44" spans="1:15" ht="14.25" customHeight="1">
      <c r="A44" s="223"/>
      <c r="B44" s="224"/>
      <c r="C44" s="224"/>
      <c r="D44" s="79"/>
      <c r="E44" s="80"/>
      <c r="F44" s="224"/>
      <c r="G44" s="224"/>
      <c r="H44" s="224"/>
      <c r="I44" s="229"/>
      <c r="J44" s="85" t="s">
        <v>86</v>
      </c>
      <c r="K44" s="83"/>
      <c r="L44" s="84"/>
      <c r="M44" s="234"/>
      <c r="N44" s="235"/>
      <c r="O44" s="236"/>
    </row>
    <row r="45" spans="1:28" ht="14.25" customHeight="1">
      <c r="A45" s="225"/>
      <c r="B45" s="226"/>
      <c r="C45" s="226"/>
      <c r="D45" s="81"/>
      <c r="E45" s="80"/>
      <c r="F45" s="226"/>
      <c r="G45" s="226"/>
      <c r="H45" s="226"/>
      <c r="I45" s="230"/>
      <c r="J45" s="84"/>
      <c r="K45" s="86"/>
      <c r="L45" s="84"/>
      <c r="M45" s="237"/>
      <c r="N45" s="238"/>
      <c r="O45" s="239"/>
      <c r="U45" s="53"/>
      <c r="V45" s="53"/>
      <c r="W45" s="53"/>
      <c r="X45" s="53"/>
      <c r="Y45" s="53"/>
      <c r="Z45" s="53"/>
      <c r="AA45" s="53"/>
      <c r="AB45" s="53"/>
    </row>
    <row r="46" spans="1:19" s="53" customFormat="1" ht="10.5" customHeight="1">
      <c r="A46" s="196" t="s">
        <v>87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8"/>
      <c r="Q46" s="28"/>
      <c r="R46"/>
      <c r="S46" s="3"/>
    </row>
    <row r="47" spans="1:28" s="53" customFormat="1" ht="10.5" customHeight="1">
      <c r="A47" s="199"/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1"/>
      <c r="Q47" s="28"/>
      <c r="R47"/>
      <c r="S47" s="3"/>
      <c r="U47"/>
      <c r="V47"/>
      <c r="W47"/>
      <c r="X47"/>
      <c r="Y47"/>
      <c r="Z47"/>
      <c r="AA47"/>
      <c r="AB47"/>
    </row>
    <row r="48" spans="1:15" ht="9.75" customHeight="1">
      <c r="A48" s="240" t="s">
        <v>88</v>
      </c>
      <c r="B48" s="125"/>
      <c r="C48" s="125"/>
      <c r="D48" s="125"/>
      <c r="E48" s="125"/>
      <c r="F48" s="125"/>
      <c r="G48" s="125"/>
      <c r="H48" s="125"/>
      <c r="I48" s="126"/>
      <c r="J48" s="240" t="s">
        <v>89</v>
      </c>
      <c r="K48" s="241"/>
      <c r="L48" s="240" t="s">
        <v>90</v>
      </c>
      <c r="M48" s="125"/>
      <c r="N48" s="125"/>
      <c r="O48" s="126"/>
    </row>
    <row r="49" spans="1:15" ht="12.75" customHeight="1">
      <c r="A49" s="242" t="s">
        <v>91</v>
      </c>
      <c r="B49" s="243"/>
      <c r="C49" s="243"/>
      <c r="D49" s="243"/>
      <c r="E49" s="243"/>
      <c r="F49" s="243"/>
      <c r="G49" s="243"/>
      <c r="H49" s="243"/>
      <c r="I49" s="244"/>
      <c r="J49" s="245"/>
      <c r="K49" s="246"/>
      <c r="L49" s="247"/>
      <c r="M49" s="248"/>
      <c r="N49" s="248"/>
      <c r="O49" s="249"/>
    </row>
    <row r="50" spans="1:15" ht="9.75" customHeight="1">
      <c r="A50" s="240" t="s">
        <v>92</v>
      </c>
      <c r="B50" s="125"/>
      <c r="C50" s="125"/>
      <c r="D50" s="125"/>
      <c r="E50" s="125"/>
      <c r="F50" s="125"/>
      <c r="G50" s="125"/>
      <c r="H50" s="125"/>
      <c r="I50" s="126"/>
      <c r="J50" s="240" t="s">
        <v>89</v>
      </c>
      <c r="K50" s="241"/>
      <c r="L50" s="240" t="s">
        <v>93</v>
      </c>
      <c r="M50" s="125"/>
      <c r="N50" s="125"/>
      <c r="O50" s="126"/>
    </row>
    <row r="51" spans="1:15" ht="12.75">
      <c r="A51" s="242" t="s">
        <v>91</v>
      </c>
      <c r="B51" s="243"/>
      <c r="C51" s="243"/>
      <c r="D51" s="243"/>
      <c r="E51" s="243"/>
      <c r="F51" s="243"/>
      <c r="G51" s="243"/>
      <c r="H51" s="243"/>
      <c r="I51" s="244"/>
      <c r="J51" s="245"/>
      <c r="K51" s="246"/>
      <c r="L51" s="247"/>
      <c r="M51" s="238"/>
      <c r="N51" s="238"/>
      <c r="O51" s="239"/>
    </row>
    <row r="52" spans="1:15" ht="9.75" customHeight="1">
      <c r="A52" s="240" t="s">
        <v>94</v>
      </c>
      <c r="B52" s="125"/>
      <c r="C52" s="125"/>
      <c r="D52" s="125"/>
      <c r="E52" s="125"/>
      <c r="F52" s="125"/>
      <c r="G52" s="126"/>
      <c r="H52" s="240" t="s">
        <v>95</v>
      </c>
      <c r="I52" s="125"/>
      <c r="J52" s="125"/>
      <c r="K52" s="125"/>
      <c r="L52" s="125"/>
      <c r="M52" s="126"/>
      <c r="N52" s="54" t="s">
        <v>96</v>
      </c>
      <c r="O52" s="55"/>
    </row>
    <row r="53" spans="1:15" ht="12.75">
      <c r="A53" s="237"/>
      <c r="B53" s="238"/>
      <c r="C53" s="238"/>
      <c r="D53" s="238"/>
      <c r="E53" s="238"/>
      <c r="F53" s="238"/>
      <c r="G53" s="239"/>
      <c r="H53" s="237"/>
      <c r="I53" s="238"/>
      <c r="J53" s="238"/>
      <c r="K53" s="238"/>
      <c r="L53" s="238"/>
      <c r="M53" s="239"/>
      <c r="N53" s="250"/>
      <c r="O53" s="251"/>
    </row>
    <row r="54" spans="1:15" ht="12.75">
      <c r="A54" s="59"/>
      <c r="B54" s="60"/>
      <c r="C54" s="60"/>
      <c r="D54" s="60"/>
      <c r="E54" s="60"/>
      <c r="F54" s="60"/>
      <c r="G54" s="60"/>
      <c r="H54" s="252" t="s">
        <v>97</v>
      </c>
      <c r="I54" s="252"/>
      <c r="J54" s="252"/>
      <c r="K54" s="252"/>
      <c r="L54" s="60"/>
      <c r="M54" s="60"/>
      <c r="N54" s="60"/>
      <c r="O54" s="61"/>
    </row>
    <row r="63" spans="7:8" ht="15">
      <c r="G63" s="56"/>
      <c r="H63" s="57"/>
    </row>
  </sheetData>
  <sheetProtection password="DF37" sheet="1" objects="1" scenarios="1"/>
  <mergeCells count="85">
    <mergeCell ref="A53:G53"/>
    <mergeCell ref="H53:M53"/>
    <mergeCell ref="N53:O53"/>
    <mergeCell ref="H54:K54"/>
    <mergeCell ref="A51:I51"/>
    <mergeCell ref="J51:K51"/>
    <mergeCell ref="L51:O51"/>
    <mergeCell ref="A52:G52"/>
    <mergeCell ref="H52:M52"/>
    <mergeCell ref="A49:I49"/>
    <mergeCell ref="J49:K49"/>
    <mergeCell ref="L49:O49"/>
    <mergeCell ref="A50:I50"/>
    <mergeCell ref="J50:K50"/>
    <mergeCell ref="L50:O50"/>
    <mergeCell ref="A46:O47"/>
    <mergeCell ref="A48:I48"/>
    <mergeCell ref="J48:K48"/>
    <mergeCell ref="L48:O48"/>
    <mergeCell ref="A43:C45"/>
    <mergeCell ref="F43:I45"/>
    <mergeCell ref="M43:O43"/>
    <mergeCell ref="M44:O44"/>
    <mergeCell ref="M45:O45"/>
    <mergeCell ref="M41:O41"/>
    <mergeCell ref="H42:I42"/>
    <mergeCell ref="J42:L42"/>
    <mergeCell ref="M42:O42"/>
    <mergeCell ref="B40:G40"/>
    <mergeCell ref="H40:I40"/>
    <mergeCell ref="H41:I41"/>
    <mergeCell ref="J41:L41"/>
    <mergeCell ref="B35:L35"/>
    <mergeCell ref="B36:L36"/>
    <mergeCell ref="A37:O38"/>
    <mergeCell ref="A39:G39"/>
    <mergeCell ref="H39:I39"/>
    <mergeCell ref="C34:G34"/>
    <mergeCell ref="H34:I34"/>
    <mergeCell ref="J34:L34"/>
    <mergeCell ref="M34:O34"/>
    <mergeCell ref="H31:O31"/>
    <mergeCell ref="A32:B34"/>
    <mergeCell ref="C32:G32"/>
    <mergeCell ref="H32:I32"/>
    <mergeCell ref="J32:L32"/>
    <mergeCell ref="M32:O32"/>
    <mergeCell ref="C33:G33"/>
    <mergeCell ref="H33:I33"/>
    <mergeCell ref="J33:L33"/>
    <mergeCell ref="M33:O33"/>
    <mergeCell ref="B27:L27"/>
    <mergeCell ref="B28:L28"/>
    <mergeCell ref="B29:L29"/>
    <mergeCell ref="B30:L30"/>
    <mergeCell ref="B23:L23"/>
    <mergeCell ref="B24:L24"/>
    <mergeCell ref="B25:L25"/>
    <mergeCell ref="B26:L26"/>
    <mergeCell ref="B18:L18"/>
    <mergeCell ref="B19:L19"/>
    <mergeCell ref="B21:L21"/>
    <mergeCell ref="B22:L22"/>
    <mergeCell ref="B14:L14"/>
    <mergeCell ref="B15:L15"/>
    <mergeCell ref="B16:L16"/>
    <mergeCell ref="B17:L17"/>
    <mergeCell ref="B10:L10"/>
    <mergeCell ref="B11:L11"/>
    <mergeCell ref="B12:L12"/>
    <mergeCell ref="J13:L13"/>
    <mergeCell ref="B6:G6"/>
    <mergeCell ref="B7:G7"/>
    <mergeCell ref="H7:J7"/>
    <mergeCell ref="A8:M9"/>
    <mergeCell ref="A1:G1"/>
    <mergeCell ref="H1:J1"/>
    <mergeCell ref="K1:O7"/>
    <mergeCell ref="A2:G2"/>
    <mergeCell ref="H2:J2"/>
    <mergeCell ref="A3:G3"/>
    <mergeCell ref="H3:J3"/>
    <mergeCell ref="B4:G4"/>
    <mergeCell ref="H4:J6"/>
    <mergeCell ref="B5:G5"/>
  </mergeCells>
  <dataValidations count="12">
    <dataValidation type="whole" operator="lessThanOrEqual" allowBlank="1" showInputMessage="1" showErrorMessage="1" promptTitle="Bank Routing (A.B.A.) Number " prompt="This entry must be a 9-digit number.  Do not enter dashes or other punctuation." errorTitle="Bank Routing Number" error="This entry must be a 9-digit number.  No dashes, etc." sqref="J33:L33">
      <formula1>999999999</formula1>
    </dataValidation>
    <dataValidation type="whole" operator="lessThanOrEqual" allowBlank="1" showInputMessage="1" showErrorMessage="1" promptTitle="Bank Routing (A.B.A.) Number" prompt="This entry must be a 9-digit number.  Do not enter dashes or other punctuation." errorTitle="Error" error="This entry must be a 9-digit number!" sqref="J34:L34">
      <formula1>999999999</formula1>
    </dataValidation>
    <dataValidation type="list" allowBlank="1" sqref="B40:G40">
      <formula1>$Q$1:$Q$4</formula1>
    </dataValidation>
    <dataValidation type="list" allowBlank="1" sqref="H33:I34">
      <formula1>$T$35:$T$36</formula1>
    </dataValidation>
    <dataValidation errorStyle="warning" type="decimal" allowBlank="1" showErrorMessage="1" errorTitle="Negative Value Entered" error="You must enter a POSITIVE value in this block." sqref="N11 O16">
      <formula1>0</formula1>
      <formula2>99999999.99</formula2>
    </dataValidation>
    <dataValidation errorStyle="warning" type="decimal" allowBlank="1" showErrorMessage="1" errorTitle="Negative Value Entered" error="You must enter a POSITIVE value in this block!" sqref="O11">
      <formula1>0</formula1>
      <formula2>99999999.99</formula2>
    </dataValidation>
    <dataValidation errorStyle="warning" type="decimal" allowBlank="1" showErrorMessage="1" errorTitle="Negative Value entered" error="You must enter a POSITIVE value in this block." sqref="N16">
      <formula1>0</formula1>
      <formula2>99999999.99</formula2>
    </dataValidation>
    <dataValidation allowBlank="1" showInputMessage="1" prompt="Enter your Social Security Number in Line 25-A, below and to the left, for it to appear in this block." sqref="N9"/>
    <dataValidation allowBlank="1" showInputMessage="1" prompt="Enter your Social Security Number in Line 26-B, below and to the left, for it to appear in this block." sqref="O9"/>
    <dataValidation type="whole" operator="lessThan" allowBlank="1" showInputMessage="1" showErrorMessage="1" errorTitle="Error" error="This must be a 9-digit number!" sqref="H41:I42">
      <formula1>999999999</formula1>
    </dataValidation>
    <dataValidation type="list" allowBlank="1" sqref="C33:G34">
      <formula1>$T$31:$T$33</formula1>
    </dataValidation>
    <dataValidation type="list" sqref="H54:K54">
      <formula1>$Q$6:$Q$7</formula1>
    </dataValidation>
  </dataValidations>
  <hyperlinks>
    <hyperlink ref="H7" r:id="rId1" display="www.captax.com"/>
  </hyperlinks>
  <printOptions horizontalCentered="1" verticalCentered="1"/>
  <pageMargins left="0.1" right="0.1" top="0.1" bottom="0.1" header="0.5" footer="0.5"/>
  <pageSetup horizontalDpi="300" verticalDpi="300" orientation="portrait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I23" sqref="I23"/>
    </sheetView>
  </sheetViews>
  <sheetFormatPr defaultColWidth="9.140625" defaultRowHeight="12.75"/>
  <cols>
    <col min="1" max="1" width="25.28125" style="0" customWidth="1"/>
    <col min="2" max="2" width="17.28125" style="0" customWidth="1"/>
    <col min="3" max="4" width="16.28125" style="0" customWidth="1"/>
    <col min="5" max="6" width="20.57421875" style="0" customWidth="1"/>
    <col min="7" max="7" width="0" style="0" hidden="1" customWidth="1"/>
  </cols>
  <sheetData>
    <row r="1" spans="1:6" ht="12.75">
      <c r="A1" s="253" t="s">
        <v>111</v>
      </c>
      <c r="B1" s="253"/>
      <c r="C1" s="253"/>
      <c r="D1" s="253"/>
      <c r="E1" s="253"/>
      <c r="F1" s="253"/>
    </row>
    <row r="2" ht="12.75">
      <c r="C2" s="92" t="s">
        <v>127</v>
      </c>
    </row>
    <row r="3" ht="12.75">
      <c r="A3" s="93" t="s">
        <v>120</v>
      </c>
    </row>
    <row r="4" spans="1:6" ht="12.75">
      <c r="A4" s="94" t="s">
        <v>121</v>
      </c>
      <c r="B4" s="94" t="s">
        <v>112</v>
      </c>
      <c r="C4" s="94" t="s">
        <v>113</v>
      </c>
      <c r="D4" s="94" t="s">
        <v>114</v>
      </c>
      <c r="E4" s="94" t="s">
        <v>115</v>
      </c>
      <c r="F4" s="94" t="s">
        <v>116</v>
      </c>
    </row>
    <row r="5" spans="1:6" s="98" customFormat="1" ht="51">
      <c r="A5" s="95" t="s">
        <v>117</v>
      </c>
      <c r="B5" s="95" t="s">
        <v>122</v>
      </c>
      <c r="C5" s="95" t="s">
        <v>119</v>
      </c>
      <c r="D5" s="95" t="s">
        <v>123</v>
      </c>
      <c r="E5" s="96" t="s">
        <v>130</v>
      </c>
      <c r="F5" s="97" t="s">
        <v>131</v>
      </c>
    </row>
    <row r="6" spans="1:6" ht="12.75">
      <c r="A6" s="99"/>
      <c r="B6" s="100">
        <v>0</v>
      </c>
      <c r="C6" s="100">
        <v>0</v>
      </c>
      <c r="D6" s="101">
        <f aca="true" t="shared" si="0" ref="D6:D11">(B6*0.005)</f>
        <v>0</v>
      </c>
      <c r="E6" s="109">
        <f aca="true" t="shared" si="1" ref="E6:E11">IF(C6&lt;D6,C6,D6)</f>
        <v>0</v>
      </c>
      <c r="F6" s="110">
        <f aca="true" t="shared" si="2" ref="F6:F11">C6-E6</f>
        <v>0</v>
      </c>
    </row>
    <row r="7" spans="1:7" ht="12.75">
      <c r="A7" s="99"/>
      <c r="B7" s="100"/>
      <c r="C7" s="100"/>
      <c r="D7" s="101">
        <f t="shared" si="0"/>
        <v>0</v>
      </c>
      <c r="E7" s="109">
        <f t="shared" si="1"/>
        <v>0</v>
      </c>
      <c r="F7" s="110">
        <f t="shared" si="2"/>
        <v>0</v>
      </c>
      <c r="G7" s="92" t="s">
        <v>91</v>
      </c>
    </row>
    <row r="8" spans="1:6" ht="12.75">
      <c r="A8" s="99"/>
      <c r="B8" s="100"/>
      <c r="C8" s="100"/>
      <c r="D8" s="101">
        <f t="shared" si="0"/>
        <v>0</v>
      </c>
      <c r="E8" s="109">
        <f t="shared" si="1"/>
        <v>0</v>
      </c>
      <c r="F8" s="110">
        <f t="shared" si="2"/>
        <v>0</v>
      </c>
    </row>
    <row r="9" spans="1:6" ht="12.75">
      <c r="A9" s="99"/>
      <c r="B9" s="100"/>
      <c r="C9" s="100"/>
      <c r="D9" s="101">
        <f t="shared" si="0"/>
        <v>0</v>
      </c>
      <c r="E9" s="109">
        <f t="shared" si="1"/>
        <v>0</v>
      </c>
      <c r="F9" s="110">
        <f t="shared" si="2"/>
        <v>0</v>
      </c>
    </row>
    <row r="10" spans="1:6" ht="12.75">
      <c r="A10" s="99"/>
      <c r="B10" s="100"/>
      <c r="C10" s="100"/>
      <c r="D10" s="101">
        <f t="shared" si="0"/>
        <v>0</v>
      </c>
      <c r="E10" s="109">
        <f t="shared" si="1"/>
        <v>0</v>
      </c>
      <c r="F10" s="110">
        <f t="shared" si="2"/>
        <v>0</v>
      </c>
    </row>
    <row r="11" spans="1:6" ht="12.75">
      <c r="A11" s="99"/>
      <c r="B11" s="100"/>
      <c r="C11" s="100"/>
      <c r="D11" s="101">
        <f t="shared" si="0"/>
        <v>0</v>
      </c>
      <c r="E11" s="109">
        <f t="shared" si="1"/>
        <v>0</v>
      </c>
      <c r="F11" s="110">
        <f t="shared" si="2"/>
        <v>0</v>
      </c>
    </row>
    <row r="12" spans="2:6" ht="13.5" thickBot="1">
      <c r="B12" s="102"/>
      <c r="C12" s="102"/>
      <c r="D12" s="111" t="s">
        <v>124</v>
      </c>
      <c r="E12" s="112">
        <f>SUM(E6:E11)</f>
        <v>0</v>
      </c>
      <c r="F12" s="113">
        <f>SUM(F6:F11)</f>
        <v>0</v>
      </c>
    </row>
    <row r="13" spans="2:6" s="98" customFormat="1" ht="26.25" thickTop="1">
      <c r="B13" s="103"/>
      <c r="E13" s="104" t="s">
        <v>128</v>
      </c>
      <c r="F13" s="105" t="s">
        <v>133</v>
      </c>
    </row>
    <row r="14" ht="12.75">
      <c r="A14" s="93" t="s">
        <v>125</v>
      </c>
    </row>
    <row r="15" spans="1:6" ht="12.75">
      <c r="A15" s="94" t="s">
        <v>121</v>
      </c>
      <c r="B15" s="94" t="s">
        <v>112</v>
      </c>
      <c r="C15" s="94" t="s">
        <v>113</v>
      </c>
      <c r="D15" s="94" t="s">
        <v>114</v>
      </c>
      <c r="E15" s="94" t="s">
        <v>115</v>
      </c>
      <c r="F15" s="94" t="s">
        <v>116</v>
      </c>
    </row>
    <row r="16" spans="1:6" s="98" customFormat="1" ht="102" customHeight="1">
      <c r="A16" s="95" t="s">
        <v>117</v>
      </c>
      <c r="B16" s="95" t="s">
        <v>122</v>
      </c>
      <c r="C16" s="95" t="s">
        <v>119</v>
      </c>
      <c r="D16" s="95" t="s">
        <v>123</v>
      </c>
      <c r="E16" s="106" t="s">
        <v>129</v>
      </c>
      <c r="F16" s="107" t="s">
        <v>132</v>
      </c>
    </row>
    <row r="17" spans="1:6" ht="12.75">
      <c r="A17" s="99"/>
      <c r="B17" s="100"/>
      <c r="C17" s="100"/>
      <c r="D17" s="110">
        <f aca="true" t="shared" si="3" ref="D17:D22">(B17*0.005)</f>
        <v>0</v>
      </c>
      <c r="E17" s="109">
        <f aca="true" t="shared" si="4" ref="E17:E22">IF(C17&lt;D17,C17,D17)</f>
        <v>0</v>
      </c>
      <c r="F17" s="110">
        <f aca="true" t="shared" si="5" ref="F17:F22">C17-E17</f>
        <v>0</v>
      </c>
    </row>
    <row r="18" spans="1:6" ht="12.75">
      <c r="A18" s="99"/>
      <c r="B18" s="100"/>
      <c r="C18" s="100"/>
      <c r="D18" s="110">
        <f t="shared" si="3"/>
        <v>0</v>
      </c>
      <c r="E18" s="109">
        <f t="shared" si="4"/>
        <v>0</v>
      </c>
      <c r="F18" s="110">
        <f t="shared" si="5"/>
        <v>0</v>
      </c>
    </row>
    <row r="19" spans="1:6" ht="12.75">
      <c r="A19" s="99"/>
      <c r="B19" s="100"/>
      <c r="C19" s="100"/>
      <c r="D19" s="110">
        <f t="shared" si="3"/>
        <v>0</v>
      </c>
      <c r="E19" s="109">
        <f t="shared" si="4"/>
        <v>0</v>
      </c>
      <c r="F19" s="110">
        <f t="shared" si="5"/>
        <v>0</v>
      </c>
    </row>
    <row r="20" spans="1:6" ht="12.75">
      <c r="A20" s="99"/>
      <c r="B20" s="100"/>
      <c r="C20" s="100"/>
      <c r="D20" s="110">
        <f t="shared" si="3"/>
        <v>0</v>
      </c>
      <c r="E20" s="109">
        <f t="shared" si="4"/>
        <v>0</v>
      </c>
      <c r="F20" s="110">
        <f t="shared" si="5"/>
        <v>0</v>
      </c>
    </row>
    <row r="21" spans="1:6" ht="12.75">
      <c r="A21" s="99"/>
      <c r="B21" s="100"/>
      <c r="C21" s="100"/>
      <c r="D21" s="110">
        <f t="shared" si="3"/>
        <v>0</v>
      </c>
      <c r="E21" s="109">
        <f t="shared" si="4"/>
        <v>0</v>
      </c>
      <c r="F21" s="110">
        <f t="shared" si="5"/>
        <v>0</v>
      </c>
    </row>
    <row r="22" spans="1:6" ht="12.75">
      <c r="A22" s="99"/>
      <c r="B22" s="100"/>
      <c r="C22" s="100"/>
      <c r="D22" s="110">
        <f t="shared" si="3"/>
        <v>0</v>
      </c>
      <c r="E22" s="109">
        <f t="shared" si="4"/>
        <v>0</v>
      </c>
      <c r="F22" s="110">
        <f t="shared" si="5"/>
        <v>0</v>
      </c>
    </row>
    <row r="23" spans="2:6" ht="13.5" thickBot="1">
      <c r="B23" s="102"/>
      <c r="C23" s="102"/>
      <c r="D23" s="115" t="s">
        <v>126</v>
      </c>
      <c r="E23" s="112">
        <f>SUM(E17:E22)</f>
        <v>0</v>
      </c>
      <c r="F23" s="114">
        <f>SUM(F17:F22)</f>
        <v>0</v>
      </c>
    </row>
    <row r="24" spans="2:6" s="98" customFormat="1" ht="26.25" thickTop="1">
      <c r="B24" s="103"/>
      <c r="C24" s="103"/>
      <c r="D24" s="116"/>
      <c r="E24" s="117" t="s">
        <v>128</v>
      </c>
      <c r="F24" s="118" t="s">
        <v>134</v>
      </c>
    </row>
  </sheetData>
  <sheetProtection password="DF37" sheet="1" objects="1" scenarios="1"/>
  <mergeCells count="1">
    <mergeCell ref="A1:F1"/>
  </mergeCells>
  <dataValidations count="1">
    <dataValidation allowBlank="1" showInputMessage="1" showErrorMessage="1" promptTitle="IMPORTANT!!!" prompt="Make sure to print 2 copies of this Chart A when it is completed (a copy to be submitted with your return, and a copy for your records)." sqref="A6"/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CAPITAL TAX COLLECTION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HARBESON</dc:creator>
  <cp:keywords/>
  <dc:description/>
  <cp:lastModifiedBy>Joshua Vecchio</cp:lastModifiedBy>
  <cp:lastPrinted>2010-01-06T13:34:29Z</cp:lastPrinted>
  <dcterms:created xsi:type="dcterms:W3CDTF">2006-02-08T00:08:13Z</dcterms:created>
  <dcterms:modified xsi:type="dcterms:W3CDTF">2010-02-16T13:54:18Z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758975510</vt:i4>
  </property>
  <property fmtid="{D5CDD505-2E9C-101B-9397-08002B2CF9AE}" pid="3" name="_EmailSubject">
    <vt:lpwstr>Website Updates - 2008 531 Forms, Instructions, etc.</vt:lpwstr>
  </property>
  <property fmtid="{D5CDD505-2E9C-101B-9397-08002B2CF9AE}" pid="4" name="_AuthorEmail">
    <vt:lpwstr>LMiller@captax.com</vt:lpwstr>
  </property>
  <property fmtid="{D5CDD505-2E9C-101B-9397-08002B2CF9AE}" pid="5" name="_AuthorEmailDisplayName">
    <vt:lpwstr>Luanne Miller</vt:lpwstr>
  </property>
</Properties>
</file>